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00" windowHeight="9210" activeTab="3"/>
  </bookViews>
  <sheets>
    <sheet name="MAPATO JUMLA" sheetId="1" r:id="rId1"/>
    <sheet name="MAPATO PBA" sheetId="2" r:id="rId2"/>
    <sheet name="MAKAMPUNI PBA" sheetId="3" r:id="rId3"/>
    <sheet name="PBA COLL" sheetId="4" r:id="rId4"/>
  </sheets>
  <definedNames>
    <definedName name="_xlnm.Print_Area" localSheetId="2">'MAKAMPUNI PBA'!$A$1:$N$9</definedName>
    <definedName name="_xlnm.Print_Area" localSheetId="0">'MAPATO JUMLA'!$A$2:$I$26</definedName>
    <definedName name="_xlnm.Print_Area" localSheetId="1">'MAPATO PBA'!$A$1:$N$53</definedName>
  </definedNames>
  <calcPr fullCalcOnLoad="1"/>
</workbook>
</file>

<file path=xl/comments4.xml><?xml version="1.0" encoding="utf-8"?>
<comments xmlns="http://schemas.openxmlformats.org/spreadsheetml/2006/main">
  <authors>
    <author>ZRB IT DEPT</author>
  </authors>
  <commentList>
    <comment ref="E2" authorId="0">
      <text>
        <r>
          <rPr>
            <b/>
            <sz val="8"/>
            <color indexed="8"/>
            <rFont val="Tahoma"/>
            <family val="2"/>
          </rPr>
          <t>ZRB IT DEPT:</t>
        </r>
        <r>
          <rPr>
            <sz val="8"/>
            <color indexed="8"/>
            <rFont val="Tahoma"/>
            <family val="2"/>
          </rPr>
          <t xml:space="preserve">
COLLECTION UP TO APRIL 2007</t>
        </r>
      </text>
    </comment>
  </commentList>
</comments>
</file>

<file path=xl/sharedStrings.xml><?xml version="1.0" encoding="utf-8"?>
<sst xmlns="http://schemas.openxmlformats.org/spreadsheetml/2006/main" count="134" uniqueCount="55">
  <si>
    <t>ACTUAL REVENUE COLLECTION 1998-2007</t>
  </si>
  <si>
    <t>ACTUAL COLLECTIONS</t>
  </si>
  <si>
    <t xml:space="preserve">To APRIL </t>
  </si>
  <si>
    <t>PARTICULARS</t>
  </si>
  <si>
    <t>1998 - 1999</t>
  </si>
  <si>
    <t>1999 - 2000</t>
  </si>
  <si>
    <t>2000 - 2001</t>
  </si>
  <si>
    <t>2001 - 20002</t>
  </si>
  <si>
    <t>2002 - 2003</t>
  </si>
  <si>
    <t>2003 - 2004</t>
  </si>
  <si>
    <t>2004 - 2005</t>
  </si>
  <si>
    <t>2005 - 2006</t>
  </si>
  <si>
    <t>2006 - 2007</t>
  </si>
  <si>
    <t>VAT LOCAL</t>
  </si>
  <si>
    <t>EXCISE DUTY LOCAL</t>
  </si>
  <si>
    <t>HOTEL LEVY</t>
  </si>
  <si>
    <t>RESTAURANT LEVY</t>
  </si>
  <si>
    <t>TOUR OPERATION LEVY</t>
  </si>
  <si>
    <t>SEA TRANSPORT LEVY</t>
  </si>
  <si>
    <t>STAMP DUTY</t>
  </si>
  <si>
    <t>AIRPORT SERVICE CHARGE</t>
  </si>
  <si>
    <t>OTHER EARNINGS</t>
  </si>
  <si>
    <t>SEAPORT SERVICE CHARGE</t>
  </si>
  <si>
    <t>ROAD DEV. FUND</t>
  </si>
  <si>
    <t>PRICE DIFERENCE</t>
  </si>
  <si>
    <t>PETROLEUM LEVY</t>
  </si>
  <si>
    <t>PRICE STABILIZATION FUND</t>
  </si>
  <si>
    <t>FUEL SECTOR DEV. FUND</t>
  </si>
  <si>
    <t>PARASTATAL CONTRIBUTION</t>
  </si>
  <si>
    <t>MINISTRIES COLLECTION</t>
  </si>
  <si>
    <t>MOTOR VEHICLE REGISTRATION</t>
  </si>
  <si>
    <t>TOTAL</t>
  </si>
  <si>
    <t>TOTAL ESTIMATES</t>
  </si>
  <si>
    <t>% PERFORMANCE</t>
  </si>
  <si>
    <t>DEVIATION</t>
  </si>
  <si>
    <t>REVENUE GROWTH</t>
  </si>
  <si>
    <t>PEMBA COLLECTION</t>
  </si>
  <si>
    <t>2003/2004</t>
  </si>
  <si>
    <t>OTHER MINISTRIES COLLECTION</t>
  </si>
  <si>
    <t>PEMBA COLLECTIONS</t>
  </si>
  <si>
    <t>2004/2005</t>
  </si>
  <si>
    <t>2005/2006</t>
  </si>
  <si>
    <t>STAMP DUTY ON SALE OF CLOVES</t>
  </si>
  <si>
    <t>KASMA</t>
  </si>
  <si>
    <t>JUMLA</t>
  </si>
  <si>
    <t>MAKAMPUNI</t>
  </si>
  <si>
    <t>HOTEL</t>
  </si>
  <si>
    <t>MIKAHAWA</t>
  </si>
  <si>
    <t>WATEMBEZA WAGENI</t>
  </si>
  <si>
    <t>JUMLA NA REJAREJA</t>
  </si>
  <si>
    <t>MAREJESHO</t>
  </si>
  <si>
    <t xml:space="preserve">JUMLA </t>
  </si>
  <si>
    <t>OUTTURN</t>
  </si>
  <si>
    <t>RG RATE 8.00%</t>
  </si>
  <si>
    <t>TOTAL REVENUE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</si>
</sst>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Book Antiqua"/>
      <family val="1"/>
    </font>
    <font>
      <b/>
      <sz val="8"/>
      <name val="Arial Black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8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 horizontal="center"/>
    </xf>
    <xf numFmtId="168" fontId="21" fillId="0" borderId="0" xfId="42" applyFont="1" applyAlignment="1">
      <alignment/>
    </xf>
    <xf numFmtId="168" fontId="21" fillId="0" borderId="13" xfId="42" applyFont="1" applyBorder="1" applyAlignment="1">
      <alignment/>
    </xf>
    <xf numFmtId="168" fontId="21" fillId="0" borderId="14" xfId="42" applyFont="1" applyBorder="1" applyAlignment="1">
      <alignment/>
    </xf>
    <xf numFmtId="0" fontId="23" fillId="0" borderId="12" xfId="0" applyFont="1" applyBorder="1" applyAlignment="1">
      <alignment/>
    </xf>
    <xf numFmtId="168" fontId="23" fillId="0" borderId="13" xfId="42" applyFont="1" applyBorder="1" applyAlignment="1">
      <alignment/>
    </xf>
    <xf numFmtId="2" fontId="21" fillId="0" borderId="13" xfId="0" applyNumberFormat="1" applyFont="1" applyBorder="1" applyAlignment="1">
      <alignment horizontal="center"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168" fontId="24" fillId="0" borderId="13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17" fontId="21" fillId="0" borderId="21" xfId="0" applyNumberFormat="1" applyFont="1" applyBorder="1" applyAlignment="1">
      <alignment horizontal="center"/>
    </xf>
    <xf numFmtId="17" fontId="21" fillId="0" borderId="22" xfId="0" applyNumberFormat="1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168" fontId="21" fillId="0" borderId="24" xfId="42" applyFont="1" applyBorder="1" applyAlignment="1">
      <alignment/>
    </xf>
    <xf numFmtId="168" fontId="21" fillId="0" borderId="25" xfId="0" applyNumberFormat="1" applyFont="1" applyBorder="1" applyAlignment="1">
      <alignment/>
    </xf>
    <xf numFmtId="168" fontId="21" fillId="0" borderId="11" xfId="42" applyFont="1" applyBorder="1" applyAlignment="1">
      <alignment/>
    </xf>
    <xf numFmtId="0" fontId="21" fillId="0" borderId="26" xfId="0" applyFont="1" applyBorder="1" applyAlignment="1">
      <alignment/>
    </xf>
    <xf numFmtId="168" fontId="21" fillId="0" borderId="27" xfId="0" applyNumberFormat="1" applyFont="1" applyBorder="1" applyAlignment="1">
      <alignment/>
    </xf>
    <xf numFmtId="0" fontId="21" fillId="0" borderId="28" xfId="0" applyFont="1" applyBorder="1" applyAlignment="1">
      <alignment/>
    </xf>
    <xf numFmtId="168" fontId="21" fillId="0" borderId="29" xfId="42" applyFont="1" applyBorder="1" applyAlignment="1">
      <alignment/>
    </xf>
    <xf numFmtId="168" fontId="21" fillId="0" borderId="30" xfId="0" applyNumberFormat="1" applyFont="1" applyBorder="1" applyAlignment="1">
      <alignment/>
    </xf>
    <xf numFmtId="0" fontId="21" fillId="0" borderId="31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17" fontId="21" fillId="0" borderId="20" xfId="0" applyNumberFormat="1" applyFont="1" applyBorder="1" applyAlignment="1">
      <alignment horizontal="center"/>
    </xf>
    <xf numFmtId="17" fontId="21" fillId="0" borderId="30" xfId="0" applyNumberFormat="1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/>
    </xf>
    <xf numFmtId="168" fontId="21" fillId="0" borderId="12" xfId="42" applyFont="1" applyBorder="1" applyAlignment="1">
      <alignment/>
    </xf>
    <xf numFmtId="168" fontId="21" fillId="0" borderId="34" xfId="0" applyNumberFormat="1" applyFont="1" applyBorder="1" applyAlignment="1">
      <alignment/>
    </xf>
    <xf numFmtId="168" fontId="21" fillId="0" borderId="26" xfId="42" applyFont="1" applyBorder="1" applyAlignment="1">
      <alignment/>
    </xf>
    <xf numFmtId="0" fontId="21" fillId="0" borderId="31" xfId="0" applyFont="1" applyBorder="1" applyAlignment="1">
      <alignment/>
    </xf>
    <xf numFmtId="168" fontId="21" fillId="0" borderId="28" xfId="42" applyFont="1" applyBorder="1" applyAlignment="1">
      <alignment/>
    </xf>
    <xf numFmtId="0" fontId="21" fillId="0" borderId="19" xfId="0" applyFont="1" applyBorder="1" applyAlignment="1">
      <alignment/>
    </xf>
    <xf numFmtId="17" fontId="21" fillId="0" borderId="31" xfId="0" applyNumberFormat="1" applyFont="1" applyBorder="1" applyAlignment="1">
      <alignment horizontal="center"/>
    </xf>
    <xf numFmtId="168" fontId="0" fillId="0" borderId="0" xfId="0" applyNumberFormat="1" applyFont="1" applyAlignment="1">
      <alignment/>
    </xf>
    <xf numFmtId="168" fontId="21" fillId="0" borderId="18" xfId="42" applyFont="1" applyBorder="1" applyAlignment="1">
      <alignment/>
    </xf>
    <xf numFmtId="168" fontId="21" fillId="0" borderId="27" xfId="42" applyFont="1" applyBorder="1" applyAlignment="1">
      <alignment/>
    </xf>
    <xf numFmtId="0" fontId="21" fillId="0" borderId="35" xfId="0" applyFont="1" applyBorder="1" applyAlignment="1">
      <alignment/>
    </xf>
    <xf numFmtId="168" fontId="21" fillId="0" borderId="10" xfId="42" applyFont="1" applyBorder="1" applyAlignment="1">
      <alignment/>
    </xf>
    <xf numFmtId="168" fontId="21" fillId="0" borderId="15" xfId="42" applyFont="1" applyBorder="1" applyAlignment="1">
      <alignment/>
    </xf>
    <xf numFmtId="168" fontId="21" fillId="0" borderId="36" xfId="0" applyNumberFormat="1" applyFont="1" applyBorder="1" applyAlignment="1">
      <alignment/>
    </xf>
    <xf numFmtId="168" fontId="21" fillId="0" borderId="0" xfId="0" applyNumberFormat="1" applyFont="1" applyAlignment="1">
      <alignment/>
    </xf>
    <xf numFmtId="0" fontId="21" fillId="0" borderId="18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17" fontId="21" fillId="0" borderId="29" xfId="0" applyNumberFormat="1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40" xfId="0" applyFont="1" applyBorder="1" applyAlignment="1">
      <alignment/>
    </xf>
    <xf numFmtId="168" fontId="21" fillId="0" borderId="41" xfId="0" applyNumberFormat="1" applyFont="1" applyBorder="1" applyAlignment="1">
      <alignment/>
    </xf>
    <xf numFmtId="0" fontId="21" fillId="0" borderId="20" xfId="0" applyFont="1" applyBorder="1" applyAlignment="1">
      <alignment/>
    </xf>
    <xf numFmtId="168" fontId="21" fillId="0" borderId="21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21" fillId="0" borderId="24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68" fontId="21" fillId="0" borderId="13" xfId="0" applyNumberFormat="1" applyFont="1" applyBorder="1" applyAlignment="1">
      <alignment/>
    </xf>
    <xf numFmtId="168" fontId="21" fillId="33" borderId="24" xfId="42" applyFont="1" applyFill="1" applyBorder="1" applyAlignment="1">
      <alignment/>
    </xf>
    <xf numFmtId="168" fontId="21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168" fontId="21" fillId="33" borderId="13" xfId="42" applyFont="1" applyFill="1" applyBorder="1" applyAlignment="1">
      <alignment/>
    </xf>
    <xf numFmtId="0" fontId="21" fillId="0" borderId="42" xfId="0" applyFont="1" applyBorder="1" applyAlignment="1">
      <alignment/>
    </xf>
    <xf numFmtId="0" fontId="23" fillId="0" borderId="43" xfId="0" applyFont="1" applyBorder="1" applyAlignment="1">
      <alignment/>
    </xf>
    <xf numFmtId="168" fontId="23" fillId="0" borderId="44" xfId="42" applyFont="1" applyBorder="1" applyAlignment="1">
      <alignment/>
    </xf>
    <xf numFmtId="168" fontId="23" fillId="0" borderId="45" xfId="42" applyFont="1" applyBorder="1" applyAlignment="1">
      <alignment/>
    </xf>
    <xf numFmtId="168" fontId="23" fillId="0" borderId="46" xfId="42" applyFont="1" applyBorder="1" applyAlignment="1">
      <alignment/>
    </xf>
    <xf numFmtId="168" fontId="21" fillId="0" borderId="44" xfId="42" applyFont="1" applyBorder="1" applyAlignment="1">
      <alignment/>
    </xf>
    <xf numFmtId="2" fontId="21" fillId="0" borderId="24" xfId="0" applyNumberFormat="1" applyFont="1" applyBorder="1" applyAlignment="1">
      <alignment horizontal="center"/>
    </xf>
    <xf numFmtId="2" fontId="21" fillId="0" borderId="47" xfId="0" applyNumberFormat="1" applyFont="1" applyBorder="1" applyAlignment="1">
      <alignment horizontal="center"/>
    </xf>
    <xf numFmtId="168" fontId="21" fillId="0" borderId="48" xfId="42" applyFont="1" applyBorder="1" applyAlignment="1">
      <alignment/>
    </xf>
    <xf numFmtId="0" fontId="24" fillId="0" borderId="49" xfId="0" applyFont="1" applyBorder="1" applyAlignment="1">
      <alignment/>
    </xf>
    <xf numFmtId="0" fontId="24" fillId="0" borderId="50" xfId="0" applyFont="1" applyBorder="1" applyAlignment="1">
      <alignment/>
    </xf>
    <xf numFmtId="168" fontId="24" fillId="0" borderId="50" xfId="0" applyNumberFormat="1" applyFont="1" applyBorder="1" applyAlignment="1">
      <alignment horizontal="center"/>
    </xf>
    <xf numFmtId="168" fontId="24" fillId="0" borderId="51" xfId="0" applyNumberFormat="1" applyFont="1" applyBorder="1" applyAlignment="1">
      <alignment horizontal="center"/>
    </xf>
    <xf numFmtId="168" fontId="24" fillId="0" borderId="52" xfId="0" applyNumberFormat="1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ZANZIBAR REVENUE BOARD YEARLY COLLECTION TRENDS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9125"/>
          <c:w val="0.75275"/>
          <c:h val="0.85625"/>
        </c:manualLayout>
      </c:layout>
      <c:lineChart>
        <c:grouping val="standard"/>
        <c:varyColors val="0"/>
        <c:ser>
          <c:idx val="0"/>
          <c:order val="0"/>
          <c:tx>
            <c:strRef>
              <c:f>'MAPATO JUMLA'!$A$4</c:f>
              <c:strCache>
                <c:ptCount val="1"/>
                <c:pt idx="0">
                  <c:v>VAT LOCAL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val>
            <c:numRef>
              <c:f>'MAPATO JUMLA'!$B$4:$J$4</c:f>
              <c:numCache/>
            </c:numRef>
          </c:val>
          <c:smooth val="0"/>
        </c:ser>
        <c:ser>
          <c:idx val="1"/>
          <c:order val="1"/>
          <c:tx>
            <c:strRef>
              <c:f>'MAPATO JUMLA'!$A$5</c:f>
              <c:strCache>
                <c:ptCount val="1"/>
                <c:pt idx="0">
                  <c:v>EXCISE DUTY LOCAL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'MAPATO JUMLA'!$B$5:$J$5</c:f>
              <c:numCache/>
            </c:numRef>
          </c:val>
          <c:smooth val="0"/>
        </c:ser>
        <c:ser>
          <c:idx val="2"/>
          <c:order val="2"/>
          <c:tx>
            <c:strRef>
              <c:f>'MAPATO JUMLA'!$A$6</c:f>
              <c:strCache>
                <c:ptCount val="1"/>
                <c:pt idx="0">
                  <c:v>HOTEL LEVY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FF00"/>
                </a:solidFill>
              </a:ln>
            </c:spPr>
          </c:marker>
          <c:val>
            <c:numRef>
              <c:f>'MAPATO JUMLA'!$B$6:$J$6</c:f>
              <c:numCache/>
            </c:numRef>
          </c:val>
          <c:smooth val="0"/>
        </c:ser>
        <c:ser>
          <c:idx val="3"/>
          <c:order val="3"/>
          <c:tx>
            <c:strRef>
              <c:f>'MAPATO JUMLA'!$A$7</c:f>
              <c:strCache>
                <c:ptCount val="1"/>
                <c:pt idx="0">
                  <c:v>RESTAURANT LEVY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'MAPATO JUMLA'!$B$7:$J$7</c:f>
              <c:numCache/>
            </c:numRef>
          </c:val>
          <c:smooth val="0"/>
        </c:ser>
        <c:ser>
          <c:idx val="4"/>
          <c:order val="4"/>
          <c:tx>
            <c:strRef>
              <c:f>'MAPATO JUMLA'!$A$8</c:f>
              <c:strCache>
                <c:ptCount val="1"/>
                <c:pt idx="0">
                  <c:v>TOUR OPERATION LEVY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'MAPATO JUMLA'!$B$8:$J$8</c:f>
              <c:numCache/>
            </c:numRef>
          </c:val>
          <c:smooth val="0"/>
        </c:ser>
        <c:ser>
          <c:idx val="5"/>
          <c:order val="5"/>
          <c:tx>
            <c:strRef>
              <c:f>'MAPATO JUMLA'!$A$9</c:f>
              <c:strCache>
                <c:ptCount val="1"/>
                <c:pt idx="0">
                  <c:v>SEA TRANSPORT LEVY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'MAPATO JUMLA'!$B$9:$J$9</c:f>
              <c:numCache/>
            </c:numRef>
          </c:val>
          <c:smooth val="0"/>
        </c:ser>
        <c:ser>
          <c:idx val="6"/>
          <c:order val="6"/>
          <c:tx>
            <c:strRef>
              <c:f>'MAPATO JUMLA'!$A$10</c:f>
              <c:strCache>
                <c:ptCount val="1"/>
                <c:pt idx="0">
                  <c:v>STAMP DUTY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'MAPATO JUMLA'!$B$10:$J$10</c:f>
              <c:numCache/>
            </c:numRef>
          </c:val>
          <c:smooth val="0"/>
        </c:ser>
        <c:ser>
          <c:idx val="7"/>
          <c:order val="7"/>
          <c:tx>
            <c:strRef>
              <c:f>'MAPATO JUMLA'!$A$11</c:f>
              <c:strCache>
                <c:ptCount val="1"/>
                <c:pt idx="0">
                  <c:v>AIRPORT SERVICE CHARGE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val>
            <c:numRef>
              <c:f>'MAPATO JUMLA'!$B$11:$J$11</c:f>
              <c:numCache/>
            </c:numRef>
          </c:val>
          <c:smooth val="0"/>
        </c:ser>
        <c:ser>
          <c:idx val="8"/>
          <c:order val="8"/>
          <c:tx>
            <c:strRef>
              <c:f>'MAPATO JUMLA'!$A$12</c:f>
              <c:strCache>
                <c:ptCount val="1"/>
                <c:pt idx="0">
                  <c:v>OTHER EARNINGS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'MAPATO JUMLA'!$B$12:$J$12</c:f>
              <c:numCache/>
            </c:numRef>
          </c:val>
          <c:smooth val="0"/>
        </c:ser>
        <c:ser>
          <c:idx val="9"/>
          <c:order val="9"/>
          <c:tx>
            <c:strRef>
              <c:f>'MAPATO JUMLA'!$A$13</c:f>
              <c:strCache>
                <c:ptCount val="1"/>
                <c:pt idx="0">
                  <c:v>SEAPORT SERVICE CHARGE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'MAPATO JUMLA'!$B$13:$J$13</c:f>
              <c:numCache/>
            </c:numRef>
          </c:val>
          <c:smooth val="0"/>
        </c:ser>
        <c:ser>
          <c:idx val="10"/>
          <c:order val="10"/>
          <c:tx>
            <c:strRef>
              <c:f>'MAPATO JUMLA'!$A$14</c:f>
              <c:strCache>
                <c:ptCount val="1"/>
                <c:pt idx="0">
                  <c:v>ROAD DEV. FUND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'MAPATO JUMLA'!$B$14:$J$14</c:f>
              <c:numCache/>
            </c:numRef>
          </c:val>
          <c:smooth val="0"/>
        </c:ser>
        <c:ser>
          <c:idx val="11"/>
          <c:order val="11"/>
          <c:tx>
            <c:strRef>
              <c:f>'MAPATO JUMLA'!$A$15</c:f>
              <c:strCache>
                <c:ptCount val="1"/>
                <c:pt idx="0">
                  <c:v>PRICE DIFERENCE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'MAPATO JUMLA'!$B$15:$J$15</c:f>
              <c:numCache/>
            </c:numRef>
          </c:val>
          <c:smooth val="0"/>
        </c:ser>
        <c:ser>
          <c:idx val="12"/>
          <c:order val="12"/>
          <c:tx>
            <c:strRef>
              <c:f>'MAPATO JUMLA'!$A$16</c:f>
              <c:strCache>
                <c:ptCount val="1"/>
                <c:pt idx="0">
                  <c:v>PETROLEUM LEVY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FF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val>
            <c:numRef>
              <c:f>'MAPATO JUMLA'!$B$16:$J$16</c:f>
              <c:numCache/>
            </c:numRef>
          </c:val>
          <c:smooth val="0"/>
        </c:ser>
        <c:ser>
          <c:idx val="13"/>
          <c:order val="13"/>
          <c:tx>
            <c:strRef>
              <c:f>'MAPATO JUMLA'!$A$17</c:f>
              <c:strCache>
                <c:ptCount val="1"/>
                <c:pt idx="0">
                  <c:v>PRICE STABILIZATION FUND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'MAPATO JUMLA'!$B$17:$J$17</c:f>
              <c:numCache/>
            </c:numRef>
          </c:val>
          <c:smooth val="0"/>
        </c:ser>
        <c:ser>
          <c:idx val="14"/>
          <c:order val="14"/>
          <c:tx>
            <c:strRef>
              <c:f>'MAPATO JUMLA'!$A$18</c:f>
              <c:strCache>
                <c:ptCount val="1"/>
                <c:pt idx="0">
                  <c:v>FUEL SECTOR DEV. FUND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'MAPATO JUMLA'!$B$18:$J$18</c:f>
              <c:numCache/>
            </c:numRef>
          </c:val>
          <c:smooth val="0"/>
        </c:ser>
        <c:ser>
          <c:idx val="15"/>
          <c:order val="15"/>
          <c:tx>
            <c:strRef>
              <c:f>'MAPATO JUMLA'!$A$19</c:f>
              <c:strCache>
                <c:ptCount val="1"/>
                <c:pt idx="0">
                  <c:v>PARASTATAL CONTRIBUTION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val>
            <c:numRef>
              <c:f>'MAPATO JUMLA'!$B$19:$J$19</c:f>
              <c:numCache/>
            </c:numRef>
          </c:val>
          <c:smooth val="0"/>
        </c:ser>
        <c:ser>
          <c:idx val="16"/>
          <c:order val="16"/>
          <c:tx>
            <c:strRef>
              <c:f>'MAPATO JUMLA'!$A$20</c:f>
              <c:strCache>
                <c:ptCount val="1"/>
                <c:pt idx="0">
                  <c:v>MINISTRIES COLLECTION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val>
            <c:numRef>
              <c:f>'MAPATO JUMLA'!$B$20:$J$20</c:f>
              <c:numCache/>
            </c:numRef>
          </c:val>
          <c:smooth val="0"/>
        </c:ser>
        <c:marker val="1"/>
        <c:axId val="29384294"/>
        <c:axId val="63132055"/>
      </c:lineChart>
      <c:catAx>
        <c:axId val="29384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32055"/>
        <c:crosses val="autoZero"/>
        <c:auto val="1"/>
        <c:lblOffset val="100"/>
        <c:tickLblSkip val="1"/>
        <c:noMultiLvlLbl val="0"/>
      </c:catAx>
      <c:valAx>
        <c:axId val="63132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TSHS</a:t>
                </a:r>
              </a:p>
            </c:rich>
          </c:tx>
          <c:layout>
            <c:manualLayout>
              <c:xMode val="factor"/>
              <c:yMode val="factor"/>
              <c:x val="-0.028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842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19625"/>
          <c:w val="0.2025"/>
          <c:h val="0.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FF00"/>
    </a:solidFill>
    <a:ln w="381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38100</xdr:rowOff>
    </xdr:from>
    <xdr:to>
      <xdr:col>9</xdr:col>
      <xdr:colOff>981075</xdr:colOff>
      <xdr:row>65</xdr:row>
      <xdr:rowOff>133350</xdr:rowOff>
    </xdr:to>
    <xdr:graphicFrame>
      <xdr:nvGraphicFramePr>
        <xdr:cNvPr id="1" name="Chart 2"/>
        <xdr:cNvGraphicFramePr/>
      </xdr:nvGraphicFramePr>
      <xdr:xfrm>
        <a:off x="19050" y="4514850"/>
        <a:ext cx="1076325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C1">
      <selection activeCell="E1" sqref="E1"/>
    </sheetView>
  </sheetViews>
  <sheetFormatPr defaultColWidth="9.140625" defaultRowHeight="12.75"/>
  <cols>
    <col min="1" max="1" width="25.8515625" style="0" customWidth="1"/>
    <col min="2" max="10" width="15.140625" style="0" customWidth="1"/>
  </cols>
  <sheetData>
    <row r="1" spans="5:8" ht="18.75" customHeight="1">
      <c r="E1" s="1" t="s">
        <v>0</v>
      </c>
      <c r="F1" s="1"/>
      <c r="G1" s="1"/>
      <c r="H1" s="1"/>
    </row>
    <row r="2" spans="1:10" ht="12.75">
      <c r="A2" s="3"/>
      <c r="B2" s="19" t="s">
        <v>1</v>
      </c>
      <c r="C2" s="18"/>
      <c r="D2" s="18"/>
      <c r="E2" s="18"/>
      <c r="F2" s="18"/>
      <c r="G2" s="18"/>
      <c r="H2" s="18"/>
      <c r="I2" s="20"/>
      <c r="J2" s="6" t="s">
        <v>2</v>
      </c>
    </row>
    <row r="3" spans="1:10" ht="12.7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</row>
    <row r="4" spans="1:10" ht="12.75">
      <c r="A4" s="7" t="s">
        <v>13</v>
      </c>
      <c r="B4" s="10">
        <v>2869466551.88</v>
      </c>
      <c r="C4" s="10">
        <v>5409657869.34</v>
      </c>
      <c r="D4" s="10">
        <v>5361751592.71</v>
      </c>
      <c r="E4" s="10">
        <v>8770878874.94</v>
      </c>
      <c r="F4" s="10">
        <v>9641001099.18</v>
      </c>
      <c r="G4" s="10">
        <v>13453580067.23</v>
      </c>
      <c r="H4" s="10">
        <v>16190711573.47</v>
      </c>
      <c r="I4" s="10">
        <v>19316279846.91</v>
      </c>
      <c r="J4" s="10">
        <v>21622241936.72</v>
      </c>
    </row>
    <row r="5" spans="1:10" ht="12.75">
      <c r="A5" s="7" t="s">
        <v>14</v>
      </c>
      <c r="B5" s="10">
        <v>158702169.2</v>
      </c>
      <c r="C5" s="10">
        <v>179399994</v>
      </c>
      <c r="D5" s="10">
        <v>180917779</v>
      </c>
      <c r="E5" s="10">
        <v>148324378</v>
      </c>
      <c r="F5" s="10">
        <v>140200098.38</v>
      </c>
      <c r="G5" s="10">
        <v>138298234</v>
      </c>
      <c r="H5" s="10">
        <v>175688601.16</v>
      </c>
      <c r="I5" s="10">
        <v>717582096.5</v>
      </c>
      <c r="J5" s="10">
        <v>2655645208.04</v>
      </c>
    </row>
    <row r="6" spans="1:10" ht="12.75">
      <c r="A6" s="7" t="s">
        <v>15</v>
      </c>
      <c r="B6" s="10">
        <v>967152602.5</v>
      </c>
      <c r="C6" s="10">
        <v>126300196.88</v>
      </c>
      <c r="D6" s="10">
        <v>115579471.37</v>
      </c>
      <c r="E6" s="10">
        <v>161940996.56</v>
      </c>
      <c r="F6" s="10">
        <v>236857007.16</v>
      </c>
      <c r="G6" s="10">
        <v>315922548.93</v>
      </c>
      <c r="H6" s="10">
        <v>656144650</v>
      </c>
      <c r="I6" s="10">
        <v>1521255743.96</v>
      </c>
      <c r="J6" s="10">
        <v>2751694917.73</v>
      </c>
    </row>
    <row r="7" spans="1:10" ht="12.75">
      <c r="A7" s="7" t="s">
        <v>16</v>
      </c>
      <c r="B7" s="10">
        <v>319121370.48</v>
      </c>
      <c r="C7" s="10">
        <v>23044493.08</v>
      </c>
      <c r="D7" s="10">
        <v>21701885.31</v>
      </c>
      <c r="E7" s="10">
        <v>36783590.04</v>
      </c>
      <c r="F7" s="10">
        <v>63865760.99</v>
      </c>
      <c r="G7" s="10">
        <v>90585384.04</v>
      </c>
      <c r="H7" s="10">
        <v>154141990.37</v>
      </c>
      <c r="I7" s="10">
        <v>478255507.8</v>
      </c>
      <c r="J7" s="10">
        <v>601106474.71</v>
      </c>
    </row>
    <row r="8" spans="1:10" ht="12.75">
      <c r="A8" s="7" t="s">
        <v>17</v>
      </c>
      <c r="B8" s="10">
        <v>36167232.15</v>
      </c>
      <c r="C8" s="10">
        <v>18786241.01</v>
      </c>
      <c r="D8" s="10">
        <v>11192760.11</v>
      </c>
      <c r="E8" s="10">
        <v>15438262.26</v>
      </c>
      <c r="F8" s="10">
        <v>25281707.45</v>
      </c>
      <c r="G8" s="10">
        <v>41103804.86</v>
      </c>
      <c r="H8" s="10">
        <v>67554896.73</v>
      </c>
      <c r="I8" s="10">
        <v>85728343.29</v>
      </c>
      <c r="J8" s="10">
        <v>196775722.59</v>
      </c>
    </row>
    <row r="9" spans="1:10" ht="12.75">
      <c r="A9" s="7" t="s">
        <v>18</v>
      </c>
      <c r="B9" s="10">
        <v>121471692.81</v>
      </c>
      <c r="C9" s="10">
        <v>75208595.48</v>
      </c>
      <c r="D9" s="10">
        <v>129916586</v>
      </c>
      <c r="E9" s="10">
        <v>187075551.58</v>
      </c>
      <c r="F9" s="10">
        <v>185057311.28</v>
      </c>
      <c r="G9" s="10">
        <v>181533733.35</v>
      </c>
      <c r="H9" s="10">
        <v>0</v>
      </c>
      <c r="I9" s="10">
        <v>0</v>
      </c>
      <c r="J9" s="10">
        <v>0</v>
      </c>
    </row>
    <row r="10" spans="1:10" ht="12.75">
      <c r="A10" s="7" t="s">
        <v>19</v>
      </c>
      <c r="B10" s="10">
        <v>699898796.01</v>
      </c>
      <c r="C10" s="10">
        <v>249651957.35</v>
      </c>
      <c r="D10" s="10">
        <v>355006126.31</v>
      </c>
      <c r="E10" s="10">
        <v>471228055.14</v>
      </c>
      <c r="F10" s="10">
        <v>518323889.95</v>
      </c>
      <c r="G10" s="10">
        <v>587438884.4</v>
      </c>
      <c r="H10" s="10">
        <v>891969505.13</v>
      </c>
      <c r="I10" s="10">
        <v>1005796373.49</v>
      </c>
      <c r="J10" s="10">
        <v>911120730.29</v>
      </c>
    </row>
    <row r="11" spans="1:10" ht="12.75">
      <c r="A11" s="7" t="s">
        <v>20</v>
      </c>
      <c r="B11" s="10">
        <v>856647559.6</v>
      </c>
      <c r="C11" s="10">
        <v>1127999019.76</v>
      </c>
      <c r="D11" s="10">
        <v>1042953462.4</v>
      </c>
      <c r="E11" s="10">
        <v>1184147964.2</v>
      </c>
      <c r="F11" s="10">
        <v>1384749787.2</v>
      </c>
      <c r="G11" s="10">
        <v>2316728371.3</v>
      </c>
      <c r="H11" s="10">
        <v>3113664898.99</v>
      </c>
      <c r="I11" s="10">
        <v>3749849982.75</v>
      </c>
      <c r="J11" s="10">
        <v>4010358366.22</v>
      </c>
    </row>
    <row r="12" spans="1:10" ht="12.75">
      <c r="A12" s="7" t="s">
        <v>21</v>
      </c>
      <c r="B12" s="10">
        <v>91385866.38</v>
      </c>
      <c r="C12" s="10">
        <v>1218184402.84</v>
      </c>
      <c r="D12" s="10">
        <v>213132798.92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</row>
    <row r="13" spans="1:10" ht="12.75">
      <c r="A13" s="7" t="s">
        <v>22</v>
      </c>
      <c r="B13" s="10">
        <v>349438041.93</v>
      </c>
      <c r="C13" s="10">
        <v>348118179.18</v>
      </c>
      <c r="D13" s="10">
        <v>335100050.45</v>
      </c>
      <c r="E13" s="10">
        <v>460205640.25</v>
      </c>
      <c r="F13" s="10">
        <v>513916832.7</v>
      </c>
      <c r="G13" s="10">
        <v>499677332.11</v>
      </c>
      <c r="H13" s="10">
        <v>758934362.93</v>
      </c>
      <c r="I13" s="10">
        <v>745829619.53</v>
      </c>
      <c r="J13" s="10">
        <v>612295893.74</v>
      </c>
    </row>
    <row r="14" spans="1:10" ht="12.75">
      <c r="A14" s="7" t="s">
        <v>23</v>
      </c>
      <c r="B14" s="10">
        <v>607009347.11</v>
      </c>
      <c r="C14" s="10">
        <v>581483215.8</v>
      </c>
      <c r="D14" s="10">
        <v>578632530</v>
      </c>
      <c r="E14" s="10">
        <v>908138802.46</v>
      </c>
      <c r="F14" s="10">
        <v>714367701</v>
      </c>
      <c r="G14" s="10">
        <v>725296811.25</v>
      </c>
      <c r="H14" s="10">
        <v>962869354.4</v>
      </c>
      <c r="I14" s="10">
        <v>1277741696.25</v>
      </c>
      <c r="J14" s="10">
        <v>1296382886.78</v>
      </c>
    </row>
    <row r="15" spans="1:10" ht="12.75">
      <c r="A15" s="7" t="s">
        <v>24</v>
      </c>
      <c r="B15" s="10">
        <v>1514292192.41</v>
      </c>
      <c r="C15" s="10">
        <v>2396798815.24</v>
      </c>
      <c r="D15" s="10">
        <v>2769537438.88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</row>
    <row r="16" spans="1:10" ht="12.75">
      <c r="A16" s="7" t="s">
        <v>25</v>
      </c>
      <c r="B16" s="10">
        <v>1596961950.05</v>
      </c>
      <c r="C16" s="10">
        <v>1670535477</v>
      </c>
      <c r="D16" s="10">
        <v>1215116731.43</v>
      </c>
      <c r="E16" s="10">
        <v>4460037273.92</v>
      </c>
      <c r="F16" s="10">
        <v>5995586699.15</v>
      </c>
      <c r="G16" s="10">
        <v>6763963922.13</v>
      </c>
      <c r="H16" s="10">
        <v>9294456185.19</v>
      </c>
      <c r="I16" s="10">
        <v>10486594506.59</v>
      </c>
      <c r="J16" s="10">
        <v>10279632712.23</v>
      </c>
    </row>
    <row r="17" spans="1:10" ht="12.75">
      <c r="A17" s="7" t="s">
        <v>26</v>
      </c>
      <c r="B17" s="10">
        <v>312065524.93</v>
      </c>
      <c r="C17" s="10">
        <v>341915152.82</v>
      </c>
      <c r="D17" s="10">
        <v>317468645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</row>
    <row r="18" spans="1:10" ht="12.75">
      <c r="A18" s="7" t="s">
        <v>27</v>
      </c>
      <c r="B18" s="10">
        <v>351927920</v>
      </c>
      <c r="C18" s="10">
        <v>448812275</v>
      </c>
      <c r="D18" s="10">
        <v>572889582.85</v>
      </c>
      <c r="E18" s="10">
        <v>717217005</v>
      </c>
      <c r="F18" s="10">
        <v>738778680</v>
      </c>
      <c r="G18" s="10">
        <v>761891800</v>
      </c>
      <c r="H18" s="10">
        <v>0</v>
      </c>
      <c r="I18" s="10">
        <v>0</v>
      </c>
      <c r="J18" s="10">
        <v>0</v>
      </c>
    </row>
    <row r="19" spans="1:10" ht="12.75">
      <c r="A19" s="7" t="s">
        <v>28</v>
      </c>
      <c r="B19" s="10">
        <v>518608742.8</v>
      </c>
      <c r="C19" s="10">
        <v>5727170903.5</v>
      </c>
      <c r="D19" s="10">
        <v>740216445</v>
      </c>
      <c r="E19" s="10">
        <v>982000000</v>
      </c>
      <c r="F19" s="10">
        <v>403944777</v>
      </c>
      <c r="G19" s="10">
        <v>25198000</v>
      </c>
      <c r="H19" s="10">
        <v>0</v>
      </c>
      <c r="I19" s="10">
        <v>0</v>
      </c>
      <c r="J19" s="10">
        <v>0</v>
      </c>
    </row>
    <row r="20" spans="1:10" ht="12.75">
      <c r="A20" s="7" t="s">
        <v>29</v>
      </c>
      <c r="B20" s="10">
        <v>1220066459.37</v>
      </c>
      <c r="C20" s="10">
        <v>778159055.05</v>
      </c>
      <c r="D20" s="10">
        <v>1206741143.74</v>
      </c>
      <c r="E20" s="10">
        <v>2352032299.96</v>
      </c>
      <c r="F20" s="10">
        <v>2793332857.78</v>
      </c>
      <c r="G20" s="10">
        <v>3354239605.39</v>
      </c>
      <c r="H20" s="10">
        <v>4030485683.68</v>
      </c>
      <c r="I20" s="10">
        <v>4909980417.77</v>
      </c>
      <c r="J20" s="10">
        <v>5543516062</v>
      </c>
    </row>
    <row r="21" spans="1:10" ht="12.75">
      <c r="A21" s="7" t="s">
        <v>30</v>
      </c>
      <c r="B21" s="10"/>
      <c r="C21" s="10"/>
      <c r="D21" s="10"/>
      <c r="E21" s="10"/>
      <c r="F21" s="10"/>
      <c r="G21" s="10"/>
      <c r="H21" s="10"/>
      <c r="I21" s="10"/>
      <c r="J21" s="10">
        <v>80070000</v>
      </c>
    </row>
    <row r="22" spans="1:11" ht="12.75">
      <c r="A22" s="7" t="s">
        <v>31</v>
      </c>
      <c r="B22" s="10">
        <f aca="true" t="shared" si="0" ref="B22:I22">SUM(B4:B20)</f>
        <v>12590384019.61</v>
      </c>
      <c r="C22" s="10">
        <f t="shared" si="0"/>
        <v>20721225843.329998</v>
      </c>
      <c r="D22" s="10">
        <f t="shared" si="0"/>
        <v>15167855029.48</v>
      </c>
      <c r="E22" s="10">
        <f t="shared" si="0"/>
        <v>20855448694.309998</v>
      </c>
      <c r="F22" s="10">
        <f t="shared" si="0"/>
        <v>23355264209.22</v>
      </c>
      <c r="G22" s="10">
        <f t="shared" si="0"/>
        <v>29255458498.99</v>
      </c>
      <c r="H22" s="10">
        <f t="shared" si="0"/>
        <v>36296621702.05</v>
      </c>
      <c r="I22" s="10">
        <f t="shared" si="0"/>
        <v>44294894134.84</v>
      </c>
      <c r="J22" s="10">
        <f>SUM(J4:J21)</f>
        <v>50560840911.05</v>
      </c>
      <c r="K22" s="11"/>
    </row>
    <row r="23" spans="1:10" ht="14.25">
      <c r="A23" s="12" t="s">
        <v>32</v>
      </c>
      <c r="B23" s="13">
        <v>14204483984</v>
      </c>
      <c r="C23" s="13">
        <v>14277738000</v>
      </c>
      <c r="D23" s="13">
        <v>18927899000</v>
      </c>
      <c r="E23" s="13">
        <v>24257604000</v>
      </c>
      <c r="F23" s="13">
        <v>26798147000</v>
      </c>
      <c r="G23" s="13">
        <v>31901610000</v>
      </c>
      <c r="H23" s="13">
        <v>32919962470</v>
      </c>
      <c r="I23" s="13">
        <v>42168116000</v>
      </c>
      <c r="J23" s="10">
        <v>48521751974</v>
      </c>
    </row>
    <row r="24" spans="1:10" ht="12.75">
      <c r="A24" s="7" t="s">
        <v>33</v>
      </c>
      <c r="B24" s="14">
        <f aca="true" t="shared" si="1" ref="B24:J24">B22/B23%</f>
        <v>88.63668707565773</v>
      </c>
      <c r="C24" s="14">
        <f t="shared" si="1"/>
        <v>145.12961257119298</v>
      </c>
      <c r="D24" s="14">
        <f t="shared" si="1"/>
        <v>80.13491106160276</v>
      </c>
      <c r="E24" s="14">
        <f t="shared" si="1"/>
        <v>85.97489139615766</v>
      </c>
      <c r="F24" s="14">
        <f t="shared" si="1"/>
        <v>87.15253412566176</v>
      </c>
      <c r="G24" s="14">
        <f t="shared" si="1"/>
        <v>91.70527286550742</v>
      </c>
      <c r="H24" s="14">
        <f t="shared" si="1"/>
        <v>110.25717825506987</v>
      </c>
      <c r="I24" s="14">
        <f t="shared" si="1"/>
        <v>105.04356925701873</v>
      </c>
      <c r="J24" s="14">
        <f t="shared" si="1"/>
        <v>104.20242232420344</v>
      </c>
    </row>
    <row r="25" spans="1:10" ht="12.75">
      <c r="A25" s="7" t="s">
        <v>34</v>
      </c>
      <c r="B25" s="10">
        <f aca="true" t="shared" si="2" ref="B25:J25">B22-B23</f>
        <v>-1614099964.3899994</v>
      </c>
      <c r="C25" s="10">
        <f t="shared" si="2"/>
        <v>6443487843.329998</v>
      </c>
      <c r="D25" s="10">
        <f t="shared" si="2"/>
        <v>-3760043970.5200005</v>
      </c>
      <c r="E25" s="10">
        <f t="shared" si="2"/>
        <v>-3402155305.6900024</v>
      </c>
      <c r="F25" s="10">
        <f t="shared" si="2"/>
        <v>-3442882790.779999</v>
      </c>
      <c r="G25" s="10">
        <f t="shared" si="2"/>
        <v>-2646151501.0099983</v>
      </c>
      <c r="H25" s="10">
        <f t="shared" si="2"/>
        <v>3376659232.050003</v>
      </c>
      <c r="I25" s="10">
        <f t="shared" si="2"/>
        <v>2126778134.8399963</v>
      </c>
      <c r="J25" s="10">
        <f t="shared" si="2"/>
        <v>2039088937.050003</v>
      </c>
    </row>
    <row r="26" spans="1:10" ht="13.5">
      <c r="A26" s="15" t="s">
        <v>35</v>
      </c>
      <c r="B26" s="16"/>
      <c r="C26" s="17">
        <f aca="true" t="shared" si="3" ref="C26:J26">(C22-B22)/C22%</f>
        <v>39.239193111430964</v>
      </c>
      <c r="D26" s="17">
        <f t="shared" si="3"/>
        <v>-36.61276299817315</v>
      </c>
      <c r="E26" s="17">
        <f t="shared" si="3"/>
        <v>27.271499876105505</v>
      </c>
      <c r="F26" s="17">
        <f t="shared" si="3"/>
        <v>10.703434962312038</v>
      </c>
      <c r="G26" s="17">
        <f t="shared" si="3"/>
        <v>20.16784078080231</v>
      </c>
      <c r="H26" s="17">
        <f t="shared" si="3"/>
        <v>19.398949193837296</v>
      </c>
      <c r="I26" s="17">
        <f t="shared" si="3"/>
        <v>18.05687221746621</v>
      </c>
      <c r="J26" s="17">
        <f t="shared" si="3"/>
        <v>12.392884816202875</v>
      </c>
    </row>
  </sheetData>
  <sheetProtection/>
  <mergeCells count="1">
    <mergeCell ref="B2:I2"/>
  </mergeCells>
  <printOptions horizontalCentered="1" verticalCentered="1"/>
  <pageMargins left="0.23" right="0.17" top="0.38" bottom="0.39" header="0.19" footer="0.2"/>
  <pageSetup horizontalDpi="600" verticalDpi="600" orientation="landscape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A36">
      <pane xSplit="1" topLeftCell="F1" activePane="topRight" state="frozen"/>
      <selection pane="topLeft" activeCell="A31" sqref="A31"/>
      <selection pane="topRight" activeCell="H68" sqref="H68"/>
    </sheetView>
  </sheetViews>
  <sheetFormatPr defaultColWidth="9.140625" defaultRowHeight="12.75"/>
  <cols>
    <col min="1" max="1" width="27.7109375" style="0" customWidth="1"/>
    <col min="2" max="3" width="12.8515625" style="0" customWidth="1"/>
    <col min="4" max="4" width="14.00390625" style="0" customWidth="1"/>
    <col min="5" max="13" width="12.8515625" style="0" customWidth="1"/>
    <col min="14" max="14" width="14.28125" style="2" customWidth="1"/>
    <col min="15" max="15" width="16.57421875" style="0" customWidth="1"/>
  </cols>
  <sheetData>
    <row r="1" spans="1:14" s="21" customFormat="1" ht="13.5" thickBot="1">
      <c r="A1" s="22" t="s">
        <v>36</v>
      </c>
      <c r="B1" s="58" t="s">
        <v>37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  <c r="N1" s="24"/>
    </row>
    <row r="2" spans="1:14" s="21" customFormat="1" ht="13.5" thickBot="1">
      <c r="A2" s="25" t="s">
        <v>3</v>
      </c>
      <c r="B2" s="26">
        <v>37803</v>
      </c>
      <c r="C2" s="26">
        <v>37834</v>
      </c>
      <c r="D2" s="26">
        <v>37865</v>
      </c>
      <c r="E2" s="26">
        <v>37895</v>
      </c>
      <c r="F2" s="26">
        <v>37926</v>
      </c>
      <c r="G2" s="26">
        <v>37956</v>
      </c>
      <c r="H2" s="26">
        <v>37987</v>
      </c>
      <c r="I2" s="26">
        <v>38018</v>
      </c>
      <c r="J2" s="26">
        <v>38047</v>
      </c>
      <c r="K2" s="26">
        <v>38078</v>
      </c>
      <c r="L2" s="26">
        <v>38108</v>
      </c>
      <c r="M2" s="27">
        <v>38139</v>
      </c>
      <c r="N2" s="28" t="s">
        <v>31</v>
      </c>
    </row>
    <row r="3" spans="1:14" ht="12.75">
      <c r="A3" s="7" t="s">
        <v>13</v>
      </c>
      <c r="B3" s="10">
        <v>2971081.35</v>
      </c>
      <c r="C3" s="10">
        <v>7905071.97</v>
      </c>
      <c r="D3" s="10">
        <v>11586151.18</v>
      </c>
      <c r="E3" s="10">
        <v>16881916.75</v>
      </c>
      <c r="F3" s="10">
        <v>18048199.28</v>
      </c>
      <c r="G3" s="10">
        <v>8546483.36</v>
      </c>
      <c r="H3" s="10">
        <v>16094905.46</v>
      </c>
      <c r="I3" s="10">
        <v>20110149.3</v>
      </c>
      <c r="J3" s="10">
        <v>12315733.59</v>
      </c>
      <c r="K3" s="10">
        <v>11853225.66</v>
      </c>
      <c r="L3" s="10">
        <v>11220212.48</v>
      </c>
      <c r="M3" s="29">
        <v>1688481.68</v>
      </c>
      <c r="N3" s="30">
        <f aca="true" t="shared" si="0" ref="N3:N17">SUM(B3:M3)</f>
        <v>139221612.06</v>
      </c>
    </row>
    <row r="4" spans="1:14" ht="12.75">
      <c r="A4" s="7" t="s">
        <v>14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29">
        <v>0</v>
      </c>
      <c r="N4" s="30">
        <f t="shared" si="0"/>
        <v>0</v>
      </c>
    </row>
    <row r="5" spans="1:14" ht="12.75">
      <c r="A5" s="7" t="s">
        <v>15</v>
      </c>
      <c r="B5" s="10">
        <v>1272904.88</v>
      </c>
      <c r="C5" s="10">
        <v>289218.57</v>
      </c>
      <c r="D5" s="10">
        <v>433694.5</v>
      </c>
      <c r="E5" s="10">
        <v>287294.11</v>
      </c>
      <c r="F5" s="10">
        <v>742156.7</v>
      </c>
      <c r="G5" s="10">
        <v>244676.88</v>
      </c>
      <c r="H5" s="10">
        <v>100878</v>
      </c>
      <c r="I5" s="10">
        <v>1451218.74</v>
      </c>
      <c r="J5" s="10">
        <v>249301.84</v>
      </c>
      <c r="K5" s="10">
        <v>293000</v>
      </c>
      <c r="L5" s="10">
        <v>198031.5</v>
      </c>
      <c r="M5" s="29">
        <v>593720.12</v>
      </c>
      <c r="N5" s="30">
        <f t="shared" si="0"/>
        <v>6156095.84</v>
      </c>
    </row>
    <row r="6" spans="1:14" ht="12.75">
      <c r="A6" s="7" t="s">
        <v>16</v>
      </c>
      <c r="B6" s="10">
        <v>384703.88</v>
      </c>
      <c r="C6" s="10">
        <v>13400</v>
      </c>
      <c r="D6" s="10">
        <v>8400</v>
      </c>
      <c r="E6" s="10">
        <v>9600</v>
      </c>
      <c r="F6" s="10">
        <v>2433569</v>
      </c>
      <c r="G6" s="10">
        <v>52000</v>
      </c>
      <c r="H6" s="10">
        <v>104990</v>
      </c>
      <c r="I6" s="10">
        <v>90500</v>
      </c>
      <c r="J6" s="10">
        <v>56200</v>
      </c>
      <c r="K6" s="10">
        <v>35560</v>
      </c>
      <c r="L6" s="10">
        <v>36750</v>
      </c>
      <c r="M6" s="29">
        <v>200513</v>
      </c>
      <c r="N6" s="30">
        <f t="shared" si="0"/>
        <v>3426185.88</v>
      </c>
    </row>
    <row r="7" spans="1:14" ht="12.75">
      <c r="A7" s="7" t="s">
        <v>17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29">
        <v>0</v>
      </c>
      <c r="N7" s="30">
        <f t="shared" si="0"/>
        <v>0</v>
      </c>
    </row>
    <row r="8" spans="1:14" ht="12.75">
      <c r="A8" s="7" t="s">
        <v>18</v>
      </c>
      <c r="B8" s="10">
        <v>795150</v>
      </c>
      <c r="C8" s="10">
        <v>1610470</v>
      </c>
      <c r="D8" s="10">
        <v>1025800</v>
      </c>
      <c r="E8" s="10">
        <v>1393900</v>
      </c>
      <c r="F8" s="10">
        <v>1594050</v>
      </c>
      <c r="G8" s="10">
        <v>1757600</v>
      </c>
      <c r="H8" s="10">
        <v>1296200</v>
      </c>
      <c r="I8" s="10">
        <v>2636545</v>
      </c>
      <c r="J8" s="10">
        <v>1458900</v>
      </c>
      <c r="K8" s="10">
        <v>1657500</v>
      </c>
      <c r="L8" s="10">
        <v>3980800</v>
      </c>
      <c r="M8" s="29">
        <v>1262800</v>
      </c>
      <c r="N8" s="30">
        <f t="shared" si="0"/>
        <v>20469715</v>
      </c>
    </row>
    <row r="9" spans="1:14" ht="12.75">
      <c r="A9" s="7" t="s">
        <v>19</v>
      </c>
      <c r="B9" s="10">
        <v>5323331.25</v>
      </c>
      <c r="C9" s="10">
        <v>3879930.5</v>
      </c>
      <c r="D9" s="10">
        <v>4412805.55</v>
      </c>
      <c r="E9" s="10">
        <v>2666905.33</v>
      </c>
      <c r="F9" s="10">
        <v>4353062.22</v>
      </c>
      <c r="G9" s="10">
        <v>3329462.04</v>
      </c>
      <c r="H9" s="10">
        <v>6043973.7</v>
      </c>
      <c r="I9" s="10">
        <v>4422271.75</v>
      </c>
      <c r="J9" s="10">
        <v>4046532.93</v>
      </c>
      <c r="K9" s="10">
        <v>3336876.07</v>
      </c>
      <c r="L9" s="10">
        <v>3743983.8</v>
      </c>
      <c r="M9" s="29">
        <v>4160246.7</v>
      </c>
      <c r="N9" s="30">
        <f t="shared" si="0"/>
        <v>49719381.84</v>
      </c>
    </row>
    <row r="10" spans="1:14" ht="12.75">
      <c r="A10" s="7" t="s">
        <v>20</v>
      </c>
      <c r="B10" s="10">
        <v>2956680.4</v>
      </c>
      <c r="C10" s="10">
        <v>3925000</v>
      </c>
      <c r="D10" s="10">
        <v>2965000</v>
      </c>
      <c r="E10" s="10">
        <v>4985000</v>
      </c>
      <c r="F10" s="10">
        <v>2860000</v>
      </c>
      <c r="G10" s="10">
        <v>3530000</v>
      </c>
      <c r="H10" s="10">
        <v>3575000</v>
      </c>
      <c r="I10" s="10">
        <v>3205000</v>
      </c>
      <c r="J10" s="10">
        <v>3860000</v>
      </c>
      <c r="K10" s="10">
        <v>2790000</v>
      </c>
      <c r="L10" s="10">
        <v>2355000</v>
      </c>
      <c r="M10" s="29">
        <v>2850000</v>
      </c>
      <c r="N10" s="30">
        <f t="shared" si="0"/>
        <v>39856680.4</v>
      </c>
    </row>
    <row r="11" spans="1:14" ht="12.75">
      <c r="A11" s="7" t="s">
        <v>22</v>
      </c>
      <c r="B11" s="10">
        <v>7165605.1</v>
      </c>
      <c r="C11" s="10">
        <v>5592500</v>
      </c>
      <c r="D11" s="10">
        <v>4674239.45</v>
      </c>
      <c r="E11" s="10">
        <v>7472996.2</v>
      </c>
      <c r="F11" s="10">
        <v>7428500</v>
      </c>
      <c r="G11" s="10">
        <v>6896908.6</v>
      </c>
      <c r="H11" s="10">
        <v>6683590</v>
      </c>
      <c r="I11" s="10">
        <v>9616649.4</v>
      </c>
      <c r="J11" s="10">
        <v>6031420.5</v>
      </c>
      <c r="K11" s="10">
        <v>4434894.6</v>
      </c>
      <c r="L11" s="10">
        <v>4146582.5</v>
      </c>
      <c r="M11" s="29">
        <v>5266573.2</v>
      </c>
      <c r="N11" s="30">
        <f t="shared" si="0"/>
        <v>75410459.55</v>
      </c>
    </row>
    <row r="12" spans="1:14" ht="12.75">
      <c r="A12" s="7" t="s">
        <v>23</v>
      </c>
      <c r="B12" s="10">
        <v>8315700</v>
      </c>
      <c r="C12" s="11">
        <v>6988600</v>
      </c>
      <c r="D12" s="10">
        <v>0</v>
      </c>
      <c r="E12" s="10">
        <v>13609031.25</v>
      </c>
      <c r="F12" s="10">
        <v>6597225</v>
      </c>
      <c r="G12" s="10">
        <v>6863575</v>
      </c>
      <c r="H12" s="10">
        <v>8159850</v>
      </c>
      <c r="I12" s="10">
        <v>7415050</v>
      </c>
      <c r="J12" s="10">
        <v>7483350</v>
      </c>
      <c r="K12" s="10">
        <v>6660950</v>
      </c>
      <c r="L12" s="10">
        <v>5274675</v>
      </c>
      <c r="M12" s="29">
        <v>6276725</v>
      </c>
      <c r="N12" s="30">
        <f t="shared" si="0"/>
        <v>83644731.25</v>
      </c>
    </row>
    <row r="13" spans="1:14" ht="12.75">
      <c r="A13" s="7" t="s">
        <v>25</v>
      </c>
      <c r="B13" s="10">
        <v>74966701</v>
      </c>
      <c r="C13" s="31">
        <v>64607951</v>
      </c>
      <c r="D13" s="10">
        <v>0</v>
      </c>
      <c r="E13" s="10">
        <v>121462529.08</v>
      </c>
      <c r="F13" s="10">
        <v>62346277.25</v>
      </c>
      <c r="G13" s="10">
        <v>63013126.65</v>
      </c>
      <c r="H13" s="10">
        <v>74153146.7</v>
      </c>
      <c r="I13" s="10">
        <v>60517346.3</v>
      </c>
      <c r="J13" s="10">
        <v>66039397.85</v>
      </c>
      <c r="K13" s="10">
        <v>63095513.79</v>
      </c>
      <c r="L13" s="10">
        <v>56211919.45</v>
      </c>
      <c r="M13" s="29">
        <v>61054454.36</v>
      </c>
      <c r="N13" s="30">
        <f t="shared" si="0"/>
        <v>767468363.43</v>
      </c>
    </row>
    <row r="14" spans="1:14" ht="12.75">
      <c r="A14" s="7" t="s">
        <v>27</v>
      </c>
      <c r="B14" s="10">
        <v>16034340</v>
      </c>
      <c r="C14" s="10">
        <v>12680620</v>
      </c>
      <c r="D14" s="10">
        <v>0</v>
      </c>
      <c r="E14" s="10">
        <v>25094780</v>
      </c>
      <c r="F14" s="10">
        <v>0</v>
      </c>
      <c r="G14" s="10">
        <v>10996160</v>
      </c>
      <c r="H14" s="10">
        <v>6950360</v>
      </c>
      <c r="I14" s="10">
        <v>15050000</v>
      </c>
      <c r="J14" s="10">
        <v>25839580</v>
      </c>
      <c r="K14" s="10">
        <v>0</v>
      </c>
      <c r="L14" s="10">
        <v>9696360</v>
      </c>
      <c r="M14" s="29">
        <v>0</v>
      </c>
      <c r="N14" s="30">
        <f t="shared" si="0"/>
        <v>122342200</v>
      </c>
    </row>
    <row r="15" spans="1:14" ht="12.75">
      <c r="A15" s="7" t="s">
        <v>28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29">
        <v>0</v>
      </c>
      <c r="N15" s="30">
        <f t="shared" si="0"/>
        <v>0</v>
      </c>
    </row>
    <row r="16" spans="1:14" ht="13.5" thickBot="1">
      <c r="A16" s="32" t="s">
        <v>38</v>
      </c>
      <c r="B16" s="11">
        <v>7830103.75</v>
      </c>
      <c r="C16" s="11">
        <v>8139959.05</v>
      </c>
      <c r="D16" s="11">
        <v>5594029.55</v>
      </c>
      <c r="E16" s="11">
        <v>6689484.55</v>
      </c>
      <c r="F16" s="11">
        <v>8039488.25</v>
      </c>
      <c r="G16" s="11">
        <v>13546417.65</v>
      </c>
      <c r="H16" s="11">
        <v>9976652.25</v>
      </c>
      <c r="I16" s="11">
        <v>8927790.85</v>
      </c>
      <c r="J16" s="11">
        <v>9612111</v>
      </c>
      <c r="K16" s="11">
        <v>3895486.9</v>
      </c>
      <c r="L16" s="11">
        <v>7295220</v>
      </c>
      <c r="M16" s="9">
        <v>2703699</v>
      </c>
      <c r="N16" s="33">
        <f t="shared" si="0"/>
        <v>92250442.80000001</v>
      </c>
    </row>
    <row r="17" spans="1:14" s="5" customFormat="1" ht="13.5" thickBot="1">
      <c r="A17" s="34" t="s">
        <v>31</v>
      </c>
      <c r="B17" s="35">
        <f aca="true" t="shared" si="1" ref="B17:M17">SUM(B3:B16)</f>
        <v>128016301.61</v>
      </c>
      <c r="C17" s="35">
        <f t="shared" si="1"/>
        <v>115632721.08999999</v>
      </c>
      <c r="D17" s="35">
        <f t="shared" si="1"/>
        <v>30700120.23</v>
      </c>
      <c r="E17" s="35">
        <f t="shared" si="1"/>
        <v>200553437.27</v>
      </c>
      <c r="F17" s="35">
        <f t="shared" si="1"/>
        <v>114442527.7</v>
      </c>
      <c r="G17" s="35">
        <f t="shared" si="1"/>
        <v>118776410.18</v>
      </c>
      <c r="H17" s="35">
        <f t="shared" si="1"/>
        <v>133139546.11</v>
      </c>
      <c r="I17" s="35">
        <f t="shared" si="1"/>
        <v>133442521.33999999</v>
      </c>
      <c r="J17" s="35">
        <f t="shared" si="1"/>
        <v>136992527.71</v>
      </c>
      <c r="K17" s="35">
        <f t="shared" si="1"/>
        <v>98053007.02000001</v>
      </c>
      <c r="L17" s="35">
        <f t="shared" si="1"/>
        <v>104159534.73</v>
      </c>
      <c r="M17" s="35">
        <f t="shared" si="1"/>
        <v>86057213.06</v>
      </c>
      <c r="N17" s="36">
        <f t="shared" si="0"/>
        <v>1399965868.0500002</v>
      </c>
    </row>
    <row r="18" spans="1:14" ht="21.75" customHeight="1" thickBo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spans="1:14" s="21" customFormat="1" ht="13.5" thickBot="1">
      <c r="A19" s="37" t="s">
        <v>39</v>
      </c>
      <c r="B19" s="58" t="s">
        <v>40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1"/>
      <c r="N19" s="38"/>
    </row>
    <row r="20" spans="1:14" s="21" customFormat="1" ht="13.5" thickBot="1">
      <c r="A20" s="37" t="s">
        <v>3</v>
      </c>
      <c r="B20" s="39">
        <v>38169</v>
      </c>
      <c r="C20" s="26">
        <v>38200</v>
      </c>
      <c r="D20" s="26">
        <v>38231</v>
      </c>
      <c r="E20" s="26">
        <v>38261</v>
      </c>
      <c r="F20" s="26">
        <v>38292</v>
      </c>
      <c r="G20" s="26">
        <v>38322</v>
      </c>
      <c r="H20" s="26">
        <v>38353</v>
      </c>
      <c r="I20" s="26">
        <v>38384</v>
      </c>
      <c r="J20" s="26">
        <v>38412</v>
      </c>
      <c r="K20" s="26">
        <v>38443</v>
      </c>
      <c r="L20" s="26">
        <v>38473</v>
      </c>
      <c r="M20" s="40">
        <v>38504</v>
      </c>
      <c r="N20" s="41" t="s">
        <v>31</v>
      </c>
    </row>
    <row r="21" spans="1:14" ht="12.75">
      <c r="A21" s="42" t="s">
        <v>13</v>
      </c>
      <c r="B21" s="43">
        <v>7755688.5</v>
      </c>
      <c r="C21" s="10">
        <v>18310295</v>
      </c>
      <c r="D21" s="10">
        <v>26059854.22</v>
      </c>
      <c r="E21" s="10">
        <v>20675816.42</v>
      </c>
      <c r="F21" s="10">
        <v>20320605.34</v>
      </c>
      <c r="G21" s="10">
        <v>13818492.48</v>
      </c>
      <c r="H21" s="10">
        <v>25697689.71</v>
      </c>
      <c r="I21" s="10">
        <v>24397431.91</v>
      </c>
      <c r="J21" s="10">
        <v>21441024.32</v>
      </c>
      <c r="K21" s="10">
        <v>26224318.83</v>
      </c>
      <c r="L21" s="10">
        <v>3050155.3</v>
      </c>
      <c r="M21" s="29">
        <v>2859847</v>
      </c>
      <c r="N21" s="44">
        <f>SUM(B21:M21)</f>
        <v>210611219.03000003</v>
      </c>
    </row>
    <row r="22" spans="1:14" ht="12.75">
      <c r="A22" s="42" t="s">
        <v>14</v>
      </c>
      <c r="B22" s="43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29">
        <v>0</v>
      </c>
      <c r="N22" s="30">
        <f>SUM(B22:M22)</f>
        <v>0</v>
      </c>
    </row>
    <row r="23" spans="1:14" ht="12.75">
      <c r="A23" s="42" t="s">
        <v>15</v>
      </c>
      <c r="B23" s="43">
        <v>241733.46</v>
      </c>
      <c r="C23" s="10">
        <v>435317.42</v>
      </c>
      <c r="D23" s="10">
        <v>420932.45</v>
      </c>
      <c r="E23" s="10">
        <v>510534.54</v>
      </c>
      <c r="F23" s="10">
        <v>2321169.72</v>
      </c>
      <c r="G23" s="10">
        <v>274960.41</v>
      </c>
      <c r="H23" s="10">
        <v>429599.76</v>
      </c>
      <c r="I23" s="10">
        <v>739472.76</v>
      </c>
      <c r="J23" s="10">
        <v>346456.22</v>
      </c>
      <c r="K23" s="10">
        <v>292755.13</v>
      </c>
      <c r="L23" s="10">
        <v>260775.76</v>
      </c>
      <c r="M23" s="29">
        <v>285150</v>
      </c>
      <c r="N23" s="30">
        <f>SUM(B23:M23)</f>
        <v>6558857.629999999</v>
      </c>
    </row>
    <row r="24" spans="1:14" ht="12.75">
      <c r="A24" s="42" t="s">
        <v>16</v>
      </c>
      <c r="B24" s="43">
        <v>322030</v>
      </c>
      <c r="C24" s="10">
        <v>373851.5</v>
      </c>
      <c r="D24" s="10">
        <v>81850</v>
      </c>
      <c r="E24" s="10">
        <v>220320</v>
      </c>
      <c r="F24" s="10">
        <v>17300</v>
      </c>
      <c r="G24" s="10">
        <v>60980</v>
      </c>
      <c r="H24" s="10">
        <v>85000</v>
      </c>
      <c r="I24" s="10">
        <v>372375</v>
      </c>
      <c r="J24" s="10">
        <v>71900</v>
      </c>
      <c r="K24" s="10">
        <v>67100</v>
      </c>
      <c r="L24" s="10">
        <v>36600</v>
      </c>
      <c r="M24" s="29">
        <v>57250</v>
      </c>
      <c r="N24" s="30">
        <f>SUM(B24:M24)</f>
        <v>1766556.5</v>
      </c>
    </row>
    <row r="25" spans="1:14" ht="12.75">
      <c r="A25" s="7" t="s">
        <v>17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29"/>
      <c r="N25" s="30"/>
    </row>
    <row r="26" spans="1:14" ht="12.75">
      <c r="A26" s="42" t="s">
        <v>18</v>
      </c>
      <c r="B26" s="43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29">
        <v>0</v>
      </c>
      <c r="N26" s="30">
        <f aca="true" t="shared" si="2" ref="N26:N35">SUM(B26:M26)</f>
        <v>0</v>
      </c>
    </row>
    <row r="27" spans="1:14" ht="12.75">
      <c r="A27" s="42" t="s">
        <v>19</v>
      </c>
      <c r="B27" s="43">
        <v>3700000</v>
      </c>
      <c r="C27" s="10">
        <v>2957335.5</v>
      </c>
      <c r="D27" s="10">
        <v>4504860.38</v>
      </c>
      <c r="E27" s="10">
        <v>4701150.27</v>
      </c>
      <c r="F27" s="10">
        <v>5251652.43</v>
      </c>
      <c r="G27" s="10">
        <v>4395058.49</v>
      </c>
      <c r="H27" s="10">
        <v>6141574.29</v>
      </c>
      <c r="I27" s="10">
        <v>6337042.03</v>
      </c>
      <c r="J27" s="10">
        <v>5092713.86</v>
      </c>
      <c r="K27" s="10">
        <v>4244979.32</v>
      </c>
      <c r="L27" s="10">
        <v>5096319.47</v>
      </c>
      <c r="M27" s="29">
        <v>4238386.8</v>
      </c>
      <c r="N27" s="30">
        <f t="shared" si="2"/>
        <v>56661072.839999996</v>
      </c>
    </row>
    <row r="28" spans="1:14" ht="12.75">
      <c r="A28" s="42" t="s">
        <v>20</v>
      </c>
      <c r="B28" s="43">
        <v>4020256.24</v>
      </c>
      <c r="C28" s="10">
        <v>4282049.75</v>
      </c>
      <c r="D28" s="10">
        <v>2830000</v>
      </c>
      <c r="E28" s="10">
        <v>4410000</v>
      </c>
      <c r="F28" s="10">
        <v>3720000</v>
      </c>
      <c r="G28" s="10">
        <v>3980000</v>
      </c>
      <c r="H28" s="10">
        <v>3720000</v>
      </c>
      <c r="I28" s="10">
        <v>3465000</v>
      </c>
      <c r="J28" s="10">
        <v>4440000</v>
      </c>
      <c r="K28" s="10">
        <v>3115000</v>
      </c>
      <c r="L28" s="10">
        <v>3095000</v>
      </c>
      <c r="M28" s="29">
        <v>2910000</v>
      </c>
      <c r="N28" s="30">
        <f t="shared" si="2"/>
        <v>43987305.99</v>
      </c>
    </row>
    <row r="29" spans="1:14" ht="12.75">
      <c r="A29" s="42" t="s">
        <v>22</v>
      </c>
      <c r="B29" s="43">
        <v>5599148.2</v>
      </c>
      <c r="C29" s="10">
        <v>7993726.2</v>
      </c>
      <c r="D29" s="10">
        <v>9307500</v>
      </c>
      <c r="E29" s="10">
        <v>11109202</v>
      </c>
      <c r="F29" s="10">
        <v>8975000</v>
      </c>
      <c r="G29" s="10">
        <v>12928462.41</v>
      </c>
      <c r="H29" s="10">
        <v>9081038.2</v>
      </c>
      <c r="I29" s="10">
        <v>10108350</v>
      </c>
      <c r="J29" s="10">
        <v>8743800</v>
      </c>
      <c r="K29" s="10">
        <v>6163850</v>
      </c>
      <c r="L29" s="10">
        <v>7576847</v>
      </c>
      <c r="M29" s="29">
        <v>7050050</v>
      </c>
      <c r="N29" s="30">
        <f t="shared" si="2"/>
        <v>104636974.01</v>
      </c>
    </row>
    <row r="30" spans="1:14" ht="12.75">
      <c r="A30" s="42" t="s">
        <v>23</v>
      </c>
      <c r="B30" s="43">
        <v>8855190</v>
      </c>
      <c r="C30" s="10">
        <v>11270790</v>
      </c>
      <c r="D30" s="10">
        <v>9059130</v>
      </c>
      <c r="E30" s="10">
        <v>10190070</v>
      </c>
      <c r="F30" s="10">
        <v>11575590</v>
      </c>
      <c r="G30" s="10">
        <v>15977210</v>
      </c>
      <c r="H30" s="10">
        <v>12851790</v>
      </c>
      <c r="I30" s="10">
        <v>10474380</v>
      </c>
      <c r="J30" s="10">
        <v>10127580</v>
      </c>
      <c r="K30" s="10">
        <v>10114314</v>
      </c>
      <c r="L30" s="10">
        <v>9258932</v>
      </c>
      <c r="M30" s="29">
        <v>8959410</v>
      </c>
      <c r="N30" s="30">
        <f t="shared" si="2"/>
        <v>128714386</v>
      </c>
    </row>
    <row r="31" spans="1:14" ht="12.75">
      <c r="A31" s="42" t="s">
        <v>25</v>
      </c>
      <c r="B31" s="43">
        <v>67830020.65</v>
      </c>
      <c r="C31" s="10">
        <v>91244217.55</v>
      </c>
      <c r="D31" s="10">
        <v>73890669.95</v>
      </c>
      <c r="E31" s="10">
        <v>80138734.2</v>
      </c>
      <c r="F31" s="10">
        <v>79416037.75</v>
      </c>
      <c r="G31" s="10">
        <v>102799029.6</v>
      </c>
      <c r="H31" s="10">
        <v>110730692.6</v>
      </c>
      <c r="I31" s="10">
        <v>96525242.35</v>
      </c>
      <c r="J31" s="10">
        <v>88684724.35</v>
      </c>
      <c r="K31" s="10">
        <v>90706113.42</v>
      </c>
      <c r="L31" s="10">
        <v>83869133</v>
      </c>
      <c r="M31" s="29">
        <v>84254628.4</v>
      </c>
      <c r="N31" s="30">
        <f t="shared" si="2"/>
        <v>1050089243.8199999</v>
      </c>
    </row>
    <row r="32" spans="1:14" ht="12.75">
      <c r="A32" s="42" t="s">
        <v>27</v>
      </c>
      <c r="B32" s="43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29">
        <v>0</v>
      </c>
      <c r="N32" s="30">
        <f t="shared" si="2"/>
        <v>0</v>
      </c>
    </row>
    <row r="33" spans="1:14" ht="12.75">
      <c r="A33" s="42" t="s">
        <v>28</v>
      </c>
      <c r="B33" s="43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29">
        <v>0</v>
      </c>
      <c r="N33" s="30">
        <f t="shared" si="2"/>
        <v>0</v>
      </c>
    </row>
    <row r="34" spans="1:14" ht="13.5" thickBot="1">
      <c r="A34" s="42" t="s">
        <v>38</v>
      </c>
      <c r="B34" s="45">
        <v>5207345</v>
      </c>
      <c r="C34" s="11">
        <v>1456550</v>
      </c>
      <c r="D34" s="11">
        <v>2381359</v>
      </c>
      <c r="E34" s="11">
        <v>2458510</v>
      </c>
      <c r="F34" s="11">
        <v>4434700</v>
      </c>
      <c r="G34" s="11">
        <v>4326400</v>
      </c>
      <c r="H34" s="11">
        <v>1742100</v>
      </c>
      <c r="I34" s="11">
        <v>4404125</v>
      </c>
      <c r="J34" s="11">
        <v>2210400</v>
      </c>
      <c r="K34" s="11">
        <v>2925100</v>
      </c>
      <c r="L34" s="11">
        <v>977100</v>
      </c>
      <c r="M34" s="9">
        <v>2393560</v>
      </c>
      <c r="N34" s="33">
        <f t="shared" si="2"/>
        <v>34917249</v>
      </c>
    </row>
    <row r="35" spans="1:14" ht="13.5" thickBot="1">
      <c r="A35" s="46" t="s">
        <v>31</v>
      </c>
      <c r="B35" s="47">
        <f aca="true" t="shared" si="3" ref="B35:M35">SUM(B21:B34)</f>
        <v>103531412.05000001</v>
      </c>
      <c r="C35" s="47">
        <f t="shared" si="3"/>
        <v>138324132.92000002</v>
      </c>
      <c r="D35" s="47">
        <f t="shared" si="3"/>
        <v>128536156</v>
      </c>
      <c r="E35" s="47">
        <f t="shared" si="3"/>
        <v>134414337.43</v>
      </c>
      <c r="F35" s="47">
        <f t="shared" si="3"/>
        <v>136032055.24</v>
      </c>
      <c r="G35" s="47">
        <f t="shared" si="3"/>
        <v>158560593.39</v>
      </c>
      <c r="H35" s="47">
        <f t="shared" si="3"/>
        <v>170479484.56</v>
      </c>
      <c r="I35" s="47">
        <f t="shared" si="3"/>
        <v>156823419.05</v>
      </c>
      <c r="J35" s="47">
        <f t="shared" si="3"/>
        <v>141158598.75</v>
      </c>
      <c r="K35" s="47">
        <f t="shared" si="3"/>
        <v>143853530.7</v>
      </c>
      <c r="L35" s="47">
        <f t="shared" si="3"/>
        <v>113220862.53</v>
      </c>
      <c r="M35" s="47">
        <f t="shared" si="3"/>
        <v>113008282.2</v>
      </c>
      <c r="N35" s="36">
        <f t="shared" si="2"/>
        <v>1637942864.8200002</v>
      </c>
    </row>
    <row r="36" ht="13.5" thickBot="1"/>
    <row r="37" spans="1:14" ht="13.5" thickBot="1">
      <c r="A37" s="23" t="s">
        <v>39</v>
      </c>
      <c r="B37" s="58" t="s">
        <v>41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  <c r="N37" s="48"/>
    </row>
    <row r="38" spans="1:14" ht="13.5" thickBot="1">
      <c r="A38" s="37" t="s">
        <v>3</v>
      </c>
      <c r="B38" s="39">
        <v>38534</v>
      </c>
      <c r="C38" s="39">
        <v>38565</v>
      </c>
      <c r="D38" s="39">
        <v>38596</v>
      </c>
      <c r="E38" s="39">
        <v>38626</v>
      </c>
      <c r="F38" s="39">
        <v>38657</v>
      </c>
      <c r="G38" s="39">
        <v>38687</v>
      </c>
      <c r="H38" s="39">
        <v>38718</v>
      </c>
      <c r="I38" s="39">
        <v>38749</v>
      </c>
      <c r="J38" s="39">
        <v>38777</v>
      </c>
      <c r="K38" s="39">
        <v>38808</v>
      </c>
      <c r="L38" s="39">
        <v>38838</v>
      </c>
      <c r="M38" s="49">
        <v>38869</v>
      </c>
      <c r="N38" s="48" t="s">
        <v>31</v>
      </c>
    </row>
    <row r="39" spans="1:14" ht="12.75">
      <c r="A39" s="42" t="s">
        <v>13</v>
      </c>
      <c r="B39" s="43">
        <v>26776167.65</v>
      </c>
      <c r="C39" s="10">
        <v>50444128.83</v>
      </c>
      <c r="D39" s="10">
        <v>58962864.2</v>
      </c>
      <c r="E39" s="10">
        <v>69494017.29</v>
      </c>
      <c r="F39" s="10">
        <v>71102186.41</v>
      </c>
      <c r="G39" s="10">
        <v>46906913.69</v>
      </c>
      <c r="H39" s="10">
        <v>63501065.73</v>
      </c>
      <c r="I39" s="10">
        <v>83373444.07</v>
      </c>
      <c r="J39" s="10">
        <v>48300078.7</v>
      </c>
      <c r="K39" s="10">
        <v>70801167.1</v>
      </c>
      <c r="L39" s="10">
        <v>46621122.71</v>
      </c>
      <c r="M39" s="29">
        <v>19159713.54</v>
      </c>
      <c r="N39" s="44">
        <f aca="true" t="shared" si="4" ref="N39:N52">SUM(B39:M39)</f>
        <v>655442869.92</v>
      </c>
    </row>
    <row r="40" spans="1:14" ht="12.75">
      <c r="A40" s="42" t="s">
        <v>14</v>
      </c>
      <c r="B40" s="43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29">
        <v>0</v>
      </c>
      <c r="N40" s="30">
        <f t="shared" si="4"/>
        <v>0</v>
      </c>
    </row>
    <row r="41" spans="1:14" ht="12.75">
      <c r="A41" s="42" t="s">
        <v>15</v>
      </c>
      <c r="B41" s="43">
        <v>250489.34</v>
      </c>
      <c r="C41" s="10">
        <v>1474668.43</v>
      </c>
      <c r="D41" s="10">
        <v>1645425.6</v>
      </c>
      <c r="E41" s="10">
        <v>1022182</v>
      </c>
      <c r="F41" s="10">
        <v>961552</v>
      </c>
      <c r="G41" s="10">
        <v>367898.1</v>
      </c>
      <c r="H41" s="10">
        <v>122724.4</v>
      </c>
      <c r="I41" s="10">
        <v>812350</v>
      </c>
      <c r="J41" s="10">
        <v>458524.48</v>
      </c>
      <c r="K41" s="10">
        <v>7719102.43</v>
      </c>
      <c r="L41" s="10">
        <v>471280.72</v>
      </c>
      <c r="M41" s="29">
        <v>1422689.2</v>
      </c>
      <c r="N41" s="30">
        <f t="shared" si="4"/>
        <v>16728886.7</v>
      </c>
    </row>
    <row r="42" spans="1:14" ht="12.75">
      <c r="A42" s="42" t="s">
        <v>16</v>
      </c>
      <c r="B42" s="43">
        <v>36800</v>
      </c>
      <c r="C42" s="10">
        <v>380017.43</v>
      </c>
      <c r="D42" s="10">
        <v>339222.88</v>
      </c>
      <c r="E42" s="10">
        <v>68843.5</v>
      </c>
      <c r="F42" s="10">
        <v>63755</v>
      </c>
      <c r="G42" s="10">
        <v>97500</v>
      </c>
      <c r="H42" s="10">
        <v>178043.2</v>
      </c>
      <c r="I42" s="10">
        <v>165670</v>
      </c>
      <c r="J42" s="10">
        <v>188738.2</v>
      </c>
      <c r="K42" s="10">
        <v>110100</v>
      </c>
      <c r="L42" s="10">
        <v>225750</v>
      </c>
      <c r="M42" s="29">
        <v>100355</v>
      </c>
      <c r="N42" s="30">
        <f t="shared" si="4"/>
        <v>1954795.21</v>
      </c>
    </row>
    <row r="43" spans="1:14" ht="12.75">
      <c r="A43" s="7" t="s">
        <v>17</v>
      </c>
      <c r="B43" s="10">
        <v>0</v>
      </c>
      <c r="C43" s="10">
        <v>0</v>
      </c>
      <c r="D43" s="10">
        <v>36000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4507239.85</v>
      </c>
      <c r="L43" s="10">
        <v>0</v>
      </c>
      <c r="M43" s="29">
        <v>0</v>
      </c>
      <c r="N43" s="30">
        <f t="shared" si="4"/>
        <v>4543239.85</v>
      </c>
    </row>
    <row r="44" spans="1:14" ht="12.75">
      <c r="A44" s="42" t="s">
        <v>18</v>
      </c>
      <c r="B44" s="43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29">
        <v>0</v>
      </c>
      <c r="N44" s="30">
        <f t="shared" si="4"/>
        <v>0</v>
      </c>
    </row>
    <row r="45" spans="1:14" ht="12.75">
      <c r="A45" s="42" t="s">
        <v>19</v>
      </c>
      <c r="B45" s="43">
        <v>4708001.97</v>
      </c>
      <c r="C45" s="10">
        <v>5143513.4</v>
      </c>
      <c r="D45" s="10">
        <v>7022257.4</v>
      </c>
      <c r="E45" s="10">
        <v>3822778.35</v>
      </c>
      <c r="F45" s="10">
        <v>3510077.38</v>
      </c>
      <c r="G45" s="10">
        <v>6392057.43</v>
      </c>
      <c r="H45" s="10">
        <v>5451459.15</v>
      </c>
      <c r="I45" s="10">
        <v>7354365.6</v>
      </c>
      <c r="J45" s="10">
        <v>6317806.83</v>
      </c>
      <c r="K45" s="10">
        <v>9148491.21</v>
      </c>
      <c r="L45" s="10">
        <v>6298972.98</v>
      </c>
      <c r="M45" s="29">
        <v>7795433.53</v>
      </c>
      <c r="N45" s="30">
        <f t="shared" si="4"/>
        <v>72965215.23</v>
      </c>
    </row>
    <row r="46" spans="1:14" ht="12.75">
      <c r="A46" s="42" t="s">
        <v>20</v>
      </c>
      <c r="B46" s="43">
        <v>3275000</v>
      </c>
      <c r="C46" s="10">
        <v>3310000</v>
      </c>
      <c r="D46" s="10">
        <v>3500000</v>
      </c>
      <c r="E46" s="10">
        <v>3645000</v>
      </c>
      <c r="F46" s="10">
        <v>2810000</v>
      </c>
      <c r="G46" s="10">
        <v>3000000</v>
      </c>
      <c r="H46" s="10">
        <v>3085000</v>
      </c>
      <c r="I46" s="10">
        <v>3000000</v>
      </c>
      <c r="J46" s="10">
        <v>4025000</v>
      </c>
      <c r="K46" s="10">
        <v>3005000</v>
      </c>
      <c r="L46" s="10">
        <v>3090000</v>
      </c>
      <c r="M46" s="29">
        <v>3085000</v>
      </c>
      <c r="N46" s="30">
        <f t="shared" si="4"/>
        <v>38830000</v>
      </c>
    </row>
    <row r="47" spans="1:14" ht="12.75">
      <c r="A47" s="42" t="s">
        <v>22</v>
      </c>
      <c r="B47" s="43">
        <v>11171328.85</v>
      </c>
      <c r="C47" s="10">
        <v>13657733.54</v>
      </c>
      <c r="D47" s="10">
        <v>13858543.2</v>
      </c>
      <c r="E47" s="10">
        <v>10282898.5</v>
      </c>
      <c r="F47" s="10">
        <v>11417375.26</v>
      </c>
      <c r="G47" s="10">
        <v>8415244.25</v>
      </c>
      <c r="H47" s="10">
        <v>12051913</v>
      </c>
      <c r="I47" s="10">
        <v>12049246</v>
      </c>
      <c r="J47" s="10">
        <v>7866154.2</v>
      </c>
      <c r="K47" s="10">
        <v>6930254.95</v>
      </c>
      <c r="L47" s="10">
        <v>8495207.4</v>
      </c>
      <c r="M47" s="29">
        <v>7386189.2</v>
      </c>
      <c r="N47" s="30">
        <f t="shared" si="4"/>
        <v>123582088.35000001</v>
      </c>
    </row>
    <row r="48" spans="1:14" ht="12.75">
      <c r="A48" s="42" t="s">
        <v>23</v>
      </c>
      <c r="B48" s="43">
        <v>10221230</v>
      </c>
      <c r="C48" s="10">
        <v>17679960</v>
      </c>
      <c r="D48" s="10">
        <v>7000000</v>
      </c>
      <c r="E48" s="10">
        <v>16888720</v>
      </c>
      <c r="F48" s="10">
        <v>14405640</v>
      </c>
      <c r="G48" s="10">
        <v>12064960</v>
      </c>
      <c r="H48" s="10">
        <v>13865480</v>
      </c>
      <c r="I48" s="10">
        <v>12090920</v>
      </c>
      <c r="J48" s="10">
        <v>12875240</v>
      </c>
      <c r="K48" s="10">
        <v>10965120</v>
      </c>
      <c r="L48" s="10">
        <v>9062440</v>
      </c>
      <c r="M48" s="29">
        <v>11229960</v>
      </c>
      <c r="N48" s="30">
        <f t="shared" si="4"/>
        <v>148349670</v>
      </c>
    </row>
    <row r="49" spans="1:15" ht="12.75">
      <c r="A49" s="42" t="s">
        <v>25</v>
      </c>
      <c r="B49" s="43">
        <v>83624820.84</v>
      </c>
      <c r="C49" s="10">
        <v>120108960</v>
      </c>
      <c r="D49" s="10">
        <v>47533995</v>
      </c>
      <c r="E49" s="10">
        <v>114384080</v>
      </c>
      <c r="F49" s="10">
        <v>106307834</v>
      </c>
      <c r="G49" s="10">
        <v>90619740</v>
      </c>
      <c r="H49" s="10">
        <v>101030563</v>
      </c>
      <c r="I49" s="10">
        <v>91064251</v>
      </c>
      <c r="J49" s="10">
        <v>93828960</v>
      </c>
      <c r="K49" s="10">
        <v>84021814</v>
      </c>
      <c r="L49" s="10">
        <v>72929385</v>
      </c>
      <c r="M49" s="29">
        <v>89091140</v>
      </c>
      <c r="N49" s="30">
        <f t="shared" si="4"/>
        <v>1094545542.8400002</v>
      </c>
      <c r="O49" s="50"/>
    </row>
    <row r="50" spans="1:14" ht="12.75">
      <c r="A50" s="42" t="s">
        <v>27</v>
      </c>
      <c r="B50" s="43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29">
        <v>0</v>
      </c>
      <c r="N50" s="30">
        <f t="shared" si="4"/>
        <v>0</v>
      </c>
    </row>
    <row r="51" spans="1:14" ht="12.75">
      <c r="A51" s="42" t="s">
        <v>28</v>
      </c>
      <c r="B51" s="43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29">
        <v>0</v>
      </c>
      <c r="N51" s="30">
        <f t="shared" si="4"/>
        <v>0</v>
      </c>
    </row>
    <row r="52" spans="1:14" ht="13.5" thickBot="1">
      <c r="A52" s="42" t="s">
        <v>38</v>
      </c>
      <c r="B52" s="45">
        <v>1593200</v>
      </c>
      <c r="C52" s="11">
        <v>4592120.5</v>
      </c>
      <c r="D52" s="11">
        <v>2612300</v>
      </c>
      <c r="E52" s="11">
        <v>2524260</v>
      </c>
      <c r="F52" s="11">
        <v>3728400</v>
      </c>
      <c r="G52" s="11">
        <v>3658250</v>
      </c>
      <c r="H52" s="11">
        <v>14580465</v>
      </c>
      <c r="I52" s="11">
        <v>17228401</v>
      </c>
      <c r="J52" s="11">
        <v>8959400</v>
      </c>
      <c r="K52" s="11">
        <v>8387807</v>
      </c>
      <c r="L52" s="11">
        <v>10271698</v>
      </c>
      <c r="M52" s="9">
        <v>10495586</v>
      </c>
      <c r="N52" s="33">
        <f t="shared" si="4"/>
        <v>88631887.5</v>
      </c>
    </row>
    <row r="53" spans="1:14" ht="13.5" thickBot="1">
      <c r="A53" s="46" t="s">
        <v>31</v>
      </c>
      <c r="B53" s="47">
        <f aca="true" t="shared" si="5" ref="B53:N53">SUM(B39:B52)</f>
        <v>141657038.65</v>
      </c>
      <c r="C53" s="47">
        <f t="shared" si="5"/>
        <v>216791102.13</v>
      </c>
      <c r="D53" s="47">
        <f t="shared" si="5"/>
        <v>142510608.28000003</v>
      </c>
      <c r="E53" s="47">
        <f t="shared" si="5"/>
        <v>222132779.64</v>
      </c>
      <c r="F53" s="47">
        <f t="shared" si="5"/>
        <v>214306820.05</v>
      </c>
      <c r="G53" s="47">
        <f t="shared" si="5"/>
        <v>171522563.47</v>
      </c>
      <c r="H53" s="47">
        <f t="shared" si="5"/>
        <v>213866713.48000002</v>
      </c>
      <c r="I53" s="47">
        <f t="shared" si="5"/>
        <v>227138647.67</v>
      </c>
      <c r="J53" s="47">
        <f t="shared" si="5"/>
        <v>182819902.41</v>
      </c>
      <c r="K53" s="47">
        <f t="shared" si="5"/>
        <v>205596096.54000002</v>
      </c>
      <c r="L53" s="47">
        <f t="shared" si="5"/>
        <v>157465856.81</v>
      </c>
      <c r="M53" s="51">
        <f t="shared" si="5"/>
        <v>149766066.47</v>
      </c>
      <c r="N53" s="52">
        <f t="shared" si="5"/>
        <v>2245574195.6000004</v>
      </c>
    </row>
    <row r="58" spans="1:14" ht="12.75">
      <c r="A58" s="53" t="s">
        <v>19</v>
      </c>
      <c r="B58" s="54">
        <v>4708001.97</v>
      </c>
      <c r="C58" s="31">
        <v>5143513.4</v>
      </c>
      <c r="D58" s="31">
        <v>7022257.4</v>
      </c>
      <c r="E58" s="31">
        <v>3822778.35</v>
      </c>
      <c r="F58" s="31">
        <v>3510077.38</v>
      </c>
      <c r="G58" s="31">
        <v>6392057.43</v>
      </c>
      <c r="H58" s="31">
        <v>5451459.15</v>
      </c>
      <c r="I58" s="31">
        <v>7354365.6</v>
      </c>
      <c r="J58" s="31">
        <v>6317806.83</v>
      </c>
      <c r="K58" s="31">
        <v>9148491.21</v>
      </c>
      <c r="L58" s="31">
        <v>6298972.98</v>
      </c>
      <c r="M58" s="55">
        <v>7795433.53</v>
      </c>
      <c r="N58" s="56">
        <f>SUM(B58:M58)</f>
        <v>72965215.23</v>
      </c>
    </row>
    <row r="59" spans="1:11" ht="12.75">
      <c r="A59" s="2" t="s">
        <v>42</v>
      </c>
      <c r="D59" s="9">
        <v>13042346</v>
      </c>
      <c r="E59" s="9">
        <v>13042346</v>
      </c>
      <c r="F59" s="9">
        <v>13042346</v>
      </c>
      <c r="G59" s="9">
        <v>13042346</v>
      </c>
      <c r="H59" s="9">
        <v>13042346</v>
      </c>
      <c r="I59" s="9">
        <v>13042346</v>
      </c>
      <c r="J59" s="9">
        <v>13042346</v>
      </c>
      <c r="K59" s="9">
        <v>13042346</v>
      </c>
    </row>
    <row r="60" spans="4:14" ht="12.75">
      <c r="D60" s="50">
        <f aca="true" t="shared" si="6" ref="D60:K60">D58-D59</f>
        <v>-6020088.6</v>
      </c>
      <c r="E60" s="50">
        <f t="shared" si="6"/>
        <v>-9219567.65</v>
      </c>
      <c r="F60" s="50">
        <f t="shared" si="6"/>
        <v>-9532268.620000001</v>
      </c>
      <c r="G60" s="50">
        <f t="shared" si="6"/>
        <v>-6650288.57</v>
      </c>
      <c r="H60" s="50">
        <f t="shared" si="6"/>
        <v>-7590886.85</v>
      </c>
      <c r="I60" s="50">
        <f t="shared" si="6"/>
        <v>-5687980.4</v>
      </c>
      <c r="J60" s="50">
        <f t="shared" si="6"/>
        <v>-6724539.17</v>
      </c>
      <c r="K60" s="50">
        <f t="shared" si="6"/>
        <v>-3893854.789999999</v>
      </c>
      <c r="N60" s="57">
        <f>SUM(D60:M60)</f>
        <v>-55319474.65</v>
      </c>
    </row>
  </sheetData>
  <sheetProtection/>
  <mergeCells count="4">
    <mergeCell ref="B1:M1"/>
    <mergeCell ref="A18:N18"/>
    <mergeCell ref="B19:M19"/>
    <mergeCell ref="B37:M37"/>
  </mergeCells>
  <printOptions horizontalCentered="1" verticalCentered="1"/>
  <pageMargins left="0.16" right="0.2" top="0.66" bottom="0.26" header="0.54" footer="0.16"/>
  <pageSetup fitToHeight="1" fitToWidth="1" horizontalDpi="600" verticalDpi="600" orientation="landscape" paperSize="9" scale="75"/>
  <headerFooter>
    <oddHeader xml:space="preserve">&amp;L&amp;"Bookman Old Style,Bold Italic"&amp;9KIAMBATANISHA NAMBARI 2&amp;C&amp;"Arial,Bold Italic" HALI YA UKUSANYAJI WA MAPATO KWA KIPINDI CHA MIAKA MITATU 
KUANZIA 2003 - 2004 HADI 2005 - 2006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7.57421875" style="0" customWidth="1"/>
    <col min="2" max="2" width="14.00390625" style="0" customWidth="1"/>
    <col min="3" max="13" width="12.00390625" style="0" customWidth="1"/>
    <col min="14" max="14" width="12.8515625" style="0" customWidth="1"/>
  </cols>
  <sheetData>
    <row r="1" spans="1:14" ht="13.5" thickBot="1">
      <c r="A1" s="62" t="s">
        <v>43</v>
      </c>
      <c r="B1" s="63">
        <v>38534</v>
      </c>
      <c r="C1" s="63">
        <v>38565</v>
      </c>
      <c r="D1" s="63">
        <v>38596</v>
      </c>
      <c r="E1" s="63">
        <v>38626</v>
      </c>
      <c r="F1" s="63">
        <v>38657</v>
      </c>
      <c r="G1" s="63">
        <v>38687</v>
      </c>
      <c r="H1" s="63">
        <v>38718</v>
      </c>
      <c r="I1" s="63">
        <v>38749</v>
      </c>
      <c r="J1" s="63">
        <v>38777</v>
      </c>
      <c r="K1" s="63">
        <v>38808</v>
      </c>
      <c r="L1" s="63">
        <v>38838</v>
      </c>
      <c r="M1" s="63">
        <v>38869</v>
      </c>
      <c r="N1" s="64" t="s">
        <v>44</v>
      </c>
    </row>
    <row r="2" spans="1:14" ht="12.75">
      <c r="A2" s="65" t="s">
        <v>45</v>
      </c>
      <c r="B2" s="31">
        <v>8254506.4</v>
      </c>
      <c r="C2" s="31">
        <v>7534830.5</v>
      </c>
      <c r="D2" s="31">
        <v>8485880</v>
      </c>
      <c r="E2" s="31">
        <v>8291798.5</v>
      </c>
      <c r="F2" s="31">
        <v>13068239</v>
      </c>
      <c r="G2" s="31">
        <v>7393797</v>
      </c>
      <c r="H2" s="31">
        <v>13178613</v>
      </c>
      <c r="I2" s="31">
        <v>9475499</v>
      </c>
      <c r="J2" s="10">
        <v>9268372.01</v>
      </c>
      <c r="K2" s="10">
        <v>9278415</v>
      </c>
      <c r="L2" s="10">
        <v>6108954.91</v>
      </c>
      <c r="M2" s="10">
        <v>3807093</v>
      </c>
      <c r="N2" s="66">
        <f aca="true" t="shared" si="0" ref="N2:N8">SUM(B2:M2)</f>
        <v>104145998.32000001</v>
      </c>
    </row>
    <row r="3" spans="1:14" ht="12.75">
      <c r="A3" s="65" t="s">
        <v>46</v>
      </c>
      <c r="B3" s="10">
        <v>5671106.95</v>
      </c>
      <c r="C3" s="10">
        <v>21728110.65</v>
      </c>
      <c r="D3" s="10">
        <v>26034596.25</v>
      </c>
      <c r="E3" s="10">
        <v>26449773.27</v>
      </c>
      <c r="F3" s="10">
        <v>20032863.07</v>
      </c>
      <c r="G3" s="10">
        <v>14697755.12</v>
      </c>
      <c r="H3" s="10">
        <v>23394422.58</v>
      </c>
      <c r="I3" s="10">
        <v>33365487.24</v>
      </c>
      <c r="J3" s="10">
        <v>18217831.43</v>
      </c>
      <c r="K3" s="10">
        <v>24445627.93</v>
      </c>
      <c r="L3" s="10">
        <v>2611054.1</v>
      </c>
      <c r="M3" s="10">
        <v>561752</v>
      </c>
      <c r="N3" s="66">
        <f t="shared" si="0"/>
        <v>217210380.59</v>
      </c>
    </row>
    <row r="4" spans="1:14" ht="12.75">
      <c r="A4" s="65" t="s">
        <v>47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66">
        <f t="shared" si="0"/>
        <v>0</v>
      </c>
    </row>
    <row r="5" spans="1:14" ht="12.75">
      <c r="A5" s="65" t="s">
        <v>48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66">
        <f t="shared" si="0"/>
        <v>0</v>
      </c>
    </row>
    <row r="6" spans="1:14" ht="12.75">
      <c r="A6" s="65" t="s">
        <v>49</v>
      </c>
      <c r="B6" s="10">
        <v>4605864.3</v>
      </c>
      <c r="C6" s="10">
        <v>3724371.7</v>
      </c>
      <c r="D6" s="10">
        <v>5156933</v>
      </c>
      <c r="E6" s="10">
        <v>4809345</v>
      </c>
      <c r="F6" s="10">
        <v>3041421.3</v>
      </c>
      <c r="G6" s="10">
        <v>2692580.1</v>
      </c>
      <c r="H6" s="10">
        <v>3389927.4</v>
      </c>
      <c r="I6" s="10">
        <v>3833537</v>
      </c>
      <c r="J6" s="10">
        <v>1724210.3</v>
      </c>
      <c r="K6" s="10">
        <v>2479303</v>
      </c>
      <c r="L6" s="10">
        <v>2306120.8</v>
      </c>
      <c r="M6" s="10">
        <v>1505528.5</v>
      </c>
      <c r="N6" s="66">
        <f t="shared" si="0"/>
        <v>39269142.4</v>
      </c>
    </row>
    <row r="7" spans="1:14" ht="12.75">
      <c r="A7" s="65" t="s">
        <v>50</v>
      </c>
      <c r="B7" s="10">
        <v>24230728.75</v>
      </c>
      <c r="C7" s="10">
        <v>33643081.85</v>
      </c>
      <c r="D7" s="10">
        <v>27740076</v>
      </c>
      <c r="E7" s="10">
        <v>38234899.02</v>
      </c>
      <c r="F7" s="10">
        <v>48027902.04</v>
      </c>
      <c r="G7" s="10">
        <v>29152884.78</v>
      </c>
      <c r="H7" s="10">
        <v>36716715.74</v>
      </c>
      <c r="I7" s="10">
        <v>36698921.83</v>
      </c>
      <c r="J7" s="10">
        <v>19089664.96</v>
      </c>
      <c r="K7" s="10">
        <v>34598327.17</v>
      </c>
      <c r="L7" s="10">
        <v>35594992.9</v>
      </c>
      <c r="M7" s="10">
        <v>13166666.04</v>
      </c>
      <c r="N7" s="66">
        <f t="shared" si="0"/>
        <v>376894861.08</v>
      </c>
    </row>
    <row r="8" spans="1:14" ht="13.5" thickBot="1">
      <c r="A8" s="67" t="s">
        <v>51</v>
      </c>
      <c r="B8" s="68">
        <f aca="true" t="shared" si="1" ref="B8:M8">SUM(B2:B7)</f>
        <v>42762206.400000006</v>
      </c>
      <c r="C8" s="68">
        <f t="shared" si="1"/>
        <v>66630394.7</v>
      </c>
      <c r="D8" s="68">
        <f t="shared" si="1"/>
        <v>67417485.25</v>
      </c>
      <c r="E8" s="68">
        <f t="shared" si="1"/>
        <v>77785815.78999999</v>
      </c>
      <c r="F8" s="68">
        <f t="shared" si="1"/>
        <v>84170425.41</v>
      </c>
      <c r="G8" s="68">
        <f t="shared" si="1"/>
        <v>53937017</v>
      </c>
      <c r="H8" s="68">
        <f t="shared" si="1"/>
        <v>76679678.72</v>
      </c>
      <c r="I8" s="68">
        <f t="shared" si="1"/>
        <v>83373445.07</v>
      </c>
      <c r="J8" s="68">
        <f t="shared" si="1"/>
        <v>48300078.7</v>
      </c>
      <c r="K8" s="68">
        <f t="shared" si="1"/>
        <v>70801673.1</v>
      </c>
      <c r="L8" s="68">
        <f t="shared" si="1"/>
        <v>46621122.70999999</v>
      </c>
      <c r="M8" s="68">
        <f t="shared" si="1"/>
        <v>19041039.54</v>
      </c>
      <c r="N8" s="36">
        <f t="shared" si="0"/>
        <v>737520382.39</v>
      </c>
    </row>
  </sheetData>
  <sheetProtection/>
  <printOptions horizontalCentered="1" verticalCentered="1"/>
  <pageMargins left="0.2" right="0.2" top="0.98" bottom="0.98" header="2.59" footer="0.51"/>
  <pageSetup fitToHeight="1" fitToWidth="1" horizontalDpi="600" verticalDpi="600" orientation="landscape" scale="78"/>
  <headerFooter>
    <oddHeader>&amp;L&amp;"Bookman Old Style,Bold Italic"KIAMBATANISHO NAMBARI 3&amp;C&amp;"Bookman Old Style,Bold Italic"&amp;14HALI YA UKASANYAJI WA MAPATO YA KODI YA ONGEZEKO LA THAMANI 
KWA KIPINDI CHA MWAKA WA FEDHA 2005 - 2006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25.8515625" style="0" customWidth="1"/>
    <col min="2" max="5" width="15.140625" style="0" customWidth="1"/>
    <col min="6" max="6" width="16.57421875" style="0" customWidth="1"/>
    <col min="7" max="7" width="15.140625" style="0" customWidth="1"/>
  </cols>
  <sheetData>
    <row r="1" spans="1:6" ht="13.5" thickBot="1">
      <c r="A1" s="69"/>
      <c r="B1" s="92" t="s">
        <v>39</v>
      </c>
      <c r="C1" s="93"/>
      <c r="D1" s="93"/>
      <c r="E1" s="93"/>
      <c r="F1" s="94"/>
    </row>
    <row r="2" spans="1:7" ht="12.75">
      <c r="A2" s="65" t="s">
        <v>3</v>
      </c>
      <c r="B2" s="8" t="s">
        <v>9</v>
      </c>
      <c r="C2" s="8" t="s">
        <v>10</v>
      </c>
      <c r="D2" s="70" t="s">
        <v>11</v>
      </c>
      <c r="E2" s="71" t="s">
        <v>12</v>
      </c>
      <c r="F2" s="4" t="s">
        <v>52</v>
      </c>
      <c r="G2" s="72" t="s">
        <v>53</v>
      </c>
    </row>
    <row r="3" spans="1:7" ht="12.75">
      <c r="A3" s="65" t="s">
        <v>13</v>
      </c>
      <c r="B3" s="10">
        <v>139221612.06</v>
      </c>
      <c r="C3" s="73">
        <v>210611219.03000003</v>
      </c>
      <c r="D3" s="74">
        <v>655442869.92</v>
      </c>
      <c r="E3" s="43">
        <v>919560028.04</v>
      </c>
      <c r="F3" s="75">
        <f aca="true" t="shared" si="0" ref="F3:F19">(E3/11)*12</f>
        <v>1003156394.2254546</v>
      </c>
      <c r="G3" s="73">
        <v>1084000000</v>
      </c>
    </row>
    <row r="4" spans="1:7" ht="12.75">
      <c r="A4" s="65" t="s">
        <v>14</v>
      </c>
      <c r="B4" s="10">
        <v>0</v>
      </c>
      <c r="C4" s="73">
        <v>0</v>
      </c>
      <c r="D4" s="74">
        <v>0</v>
      </c>
      <c r="E4" s="43">
        <v>0</v>
      </c>
      <c r="F4" s="73">
        <f t="shared" si="0"/>
        <v>0</v>
      </c>
      <c r="G4" s="76"/>
    </row>
    <row r="5" spans="1:7" ht="12.75">
      <c r="A5" s="65" t="s">
        <v>15</v>
      </c>
      <c r="B5" s="10">
        <v>6156095.84</v>
      </c>
      <c r="C5" s="73">
        <v>6558857.629999999</v>
      </c>
      <c r="D5" s="74">
        <v>16728886.7</v>
      </c>
      <c r="E5" s="43">
        <v>24676849.67</v>
      </c>
      <c r="F5" s="73">
        <f t="shared" si="0"/>
        <v>26920199.64</v>
      </c>
      <c r="G5" s="73">
        <v>30000000</v>
      </c>
    </row>
    <row r="6" spans="1:7" ht="12.75">
      <c r="A6" s="65" t="s">
        <v>16</v>
      </c>
      <c r="B6" s="10">
        <v>3426185.88</v>
      </c>
      <c r="C6" s="73">
        <v>1766556.5</v>
      </c>
      <c r="D6" s="74">
        <v>1954795.21</v>
      </c>
      <c r="E6" s="43">
        <v>7761652.73</v>
      </c>
      <c r="F6" s="73">
        <f t="shared" si="0"/>
        <v>8467257.523636363</v>
      </c>
      <c r="G6" s="73">
        <v>9100000</v>
      </c>
    </row>
    <row r="7" spans="1:7" ht="12.75">
      <c r="A7" s="65" t="s">
        <v>17</v>
      </c>
      <c r="B7" s="10">
        <v>0</v>
      </c>
      <c r="C7" s="73">
        <v>0</v>
      </c>
      <c r="D7" s="74">
        <v>4543239.85</v>
      </c>
      <c r="E7" s="43">
        <v>4265039.8</v>
      </c>
      <c r="F7" s="73">
        <f t="shared" si="0"/>
        <v>4652770.69090909</v>
      </c>
      <c r="G7" s="73">
        <v>5000000</v>
      </c>
    </row>
    <row r="8" spans="1:7" ht="12.75">
      <c r="A8" s="65" t="s">
        <v>18</v>
      </c>
      <c r="B8" s="10">
        <v>20469715</v>
      </c>
      <c r="C8" s="73">
        <v>0</v>
      </c>
      <c r="D8" s="74">
        <v>0</v>
      </c>
      <c r="E8" s="43">
        <v>0</v>
      </c>
      <c r="F8" s="73">
        <f t="shared" si="0"/>
        <v>0</v>
      </c>
      <c r="G8" s="76"/>
    </row>
    <row r="9" spans="1:7" ht="12.75">
      <c r="A9" s="65" t="s">
        <v>19</v>
      </c>
      <c r="B9" s="10">
        <v>49719381.84</v>
      </c>
      <c r="C9" s="73">
        <v>56661072.839999996</v>
      </c>
      <c r="D9" s="74">
        <v>72965215.23</v>
      </c>
      <c r="E9" s="43">
        <v>78702271.72</v>
      </c>
      <c r="F9" s="73">
        <f t="shared" si="0"/>
        <v>85857023.69454545</v>
      </c>
      <c r="G9" s="73">
        <v>92000000</v>
      </c>
    </row>
    <row r="10" spans="1:7" ht="12.75">
      <c r="A10" s="65" t="s">
        <v>20</v>
      </c>
      <c r="B10" s="10">
        <v>39856680.4</v>
      </c>
      <c r="C10" s="73">
        <v>43987305.99</v>
      </c>
      <c r="D10" s="74">
        <v>38830000</v>
      </c>
      <c r="E10" s="43">
        <v>72775000</v>
      </c>
      <c r="F10" s="73">
        <f t="shared" si="0"/>
        <v>79390909.0909091</v>
      </c>
      <c r="G10" s="73">
        <v>86000000</v>
      </c>
    </row>
    <row r="11" spans="1:7" ht="12.75">
      <c r="A11" s="65" t="s">
        <v>21</v>
      </c>
      <c r="B11" s="10">
        <v>0</v>
      </c>
      <c r="C11" s="73">
        <v>0</v>
      </c>
      <c r="D11" s="74">
        <v>0</v>
      </c>
      <c r="E11" s="43">
        <v>0</v>
      </c>
      <c r="F11" s="73">
        <f t="shared" si="0"/>
        <v>0</v>
      </c>
      <c r="G11" s="76"/>
    </row>
    <row r="12" spans="1:7" ht="12.75">
      <c r="A12" s="65" t="s">
        <v>22</v>
      </c>
      <c r="B12" s="10">
        <v>75410459.55</v>
      </c>
      <c r="C12" s="73">
        <v>104636974.01</v>
      </c>
      <c r="D12" s="74">
        <v>123582088.35</v>
      </c>
      <c r="E12" s="43">
        <v>78649858.55</v>
      </c>
      <c r="F12" s="73">
        <f t="shared" si="0"/>
        <v>85799845.69090909</v>
      </c>
      <c r="G12" s="73">
        <v>93000000</v>
      </c>
    </row>
    <row r="13" spans="1:7" ht="12.75">
      <c r="A13" s="65" t="s">
        <v>23</v>
      </c>
      <c r="B13" s="10">
        <v>83644731.25</v>
      </c>
      <c r="C13" s="73">
        <v>128714386</v>
      </c>
      <c r="D13" s="74">
        <v>148349670</v>
      </c>
      <c r="E13" s="43">
        <v>129034322</v>
      </c>
      <c r="F13" s="73">
        <f t="shared" si="0"/>
        <v>140764714.9090909</v>
      </c>
      <c r="G13" s="73">
        <v>152000000</v>
      </c>
    </row>
    <row r="14" spans="1:7" ht="12.75">
      <c r="A14" s="65" t="s">
        <v>24</v>
      </c>
      <c r="B14" s="10">
        <v>0</v>
      </c>
      <c r="C14" s="73">
        <v>0</v>
      </c>
      <c r="D14" s="74">
        <v>0</v>
      </c>
      <c r="E14" s="43">
        <v>0</v>
      </c>
      <c r="F14" s="73">
        <f t="shared" si="0"/>
        <v>0</v>
      </c>
      <c r="G14" s="76"/>
    </row>
    <row r="15" spans="1:7" ht="12.75">
      <c r="A15" s="65" t="s">
        <v>25</v>
      </c>
      <c r="B15" s="10">
        <v>767468363.43</v>
      </c>
      <c r="C15" s="73">
        <v>1050089243.82</v>
      </c>
      <c r="D15" s="74">
        <v>1094545542.84</v>
      </c>
      <c r="E15" s="43">
        <v>995317157</v>
      </c>
      <c r="F15" s="73">
        <f t="shared" si="0"/>
        <v>1085800534.909091</v>
      </c>
      <c r="G15" s="73">
        <v>1173000000</v>
      </c>
    </row>
    <row r="16" spans="1:7" ht="12.75">
      <c r="A16" s="65" t="s">
        <v>26</v>
      </c>
      <c r="B16" s="10">
        <v>0</v>
      </c>
      <c r="C16" s="73">
        <v>0</v>
      </c>
      <c r="D16" s="74">
        <v>0</v>
      </c>
      <c r="E16" s="43">
        <v>0</v>
      </c>
      <c r="F16" s="73">
        <f t="shared" si="0"/>
        <v>0</v>
      </c>
      <c r="G16" s="76"/>
    </row>
    <row r="17" spans="1:7" ht="12.75">
      <c r="A17" s="65" t="s">
        <v>27</v>
      </c>
      <c r="B17" s="10">
        <v>122342200</v>
      </c>
      <c r="C17" s="73">
        <v>0</v>
      </c>
      <c r="D17" s="74">
        <v>0</v>
      </c>
      <c r="E17" s="43">
        <v>0</v>
      </c>
      <c r="F17" s="73">
        <f t="shared" si="0"/>
        <v>0</v>
      </c>
      <c r="G17" s="76"/>
    </row>
    <row r="18" spans="1:7" ht="12.75">
      <c r="A18" s="65" t="s">
        <v>28</v>
      </c>
      <c r="B18" s="10">
        <v>0</v>
      </c>
      <c r="C18" s="77">
        <v>0</v>
      </c>
      <c r="D18" s="74">
        <v>0</v>
      </c>
      <c r="E18" s="43">
        <v>0</v>
      </c>
      <c r="F18" s="73">
        <f t="shared" si="0"/>
        <v>0</v>
      </c>
      <c r="G18" s="76"/>
    </row>
    <row r="19" spans="1:7" ht="12.75">
      <c r="A19" s="65" t="s">
        <v>38</v>
      </c>
      <c r="B19" s="10">
        <v>92250442.8</v>
      </c>
      <c r="C19" s="77">
        <v>34917249</v>
      </c>
      <c r="D19" s="74">
        <v>88631887.5</v>
      </c>
      <c r="E19" s="43">
        <v>121756486</v>
      </c>
      <c r="F19" s="73">
        <f t="shared" si="0"/>
        <v>132825257.45454547</v>
      </c>
      <c r="G19" s="73">
        <v>143000000</v>
      </c>
    </row>
    <row r="20" spans="1:7" ht="13.5" thickBot="1">
      <c r="A20" s="78" t="s">
        <v>31</v>
      </c>
      <c r="B20" s="11">
        <f aca="true" t="shared" si="1" ref="B20:G20">SUM(B3:B19)</f>
        <v>1399965868.05</v>
      </c>
      <c r="C20" s="11">
        <f t="shared" si="1"/>
        <v>1637942864.8200002</v>
      </c>
      <c r="D20" s="9">
        <f t="shared" si="1"/>
        <v>2245574195.6</v>
      </c>
      <c r="E20" s="45">
        <f t="shared" si="1"/>
        <v>2432498665.51</v>
      </c>
      <c r="F20" s="11">
        <f t="shared" si="1"/>
        <v>2653634907.829091</v>
      </c>
      <c r="G20" s="11">
        <f t="shared" si="1"/>
        <v>2867100000</v>
      </c>
    </row>
    <row r="21" spans="1:7" ht="15.75" thickBot="1" thickTop="1">
      <c r="A21" s="79" t="s">
        <v>54</v>
      </c>
      <c r="B21" s="80">
        <v>29255458498.99</v>
      </c>
      <c r="C21" s="80">
        <v>36296621702.05</v>
      </c>
      <c r="D21" s="81">
        <v>44294894134.84</v>
      </c>
      <c r="E21" s="82">
        <v>50560840911.05</v>
      </c>
      <c r="F21" s="83">
        <v>65375289540</v>
      </c>
      <c r="G21" s="83">
        <v>76362635993</v>
      </c>
    </row>
    <row r="22" spans="1:7" ht="13.5" thickTop="1">
      <c r="A22" s="65" t="s">
        <v>33</v>
      </c>
      <c r="B22" s="14">
        <f aca="true" t="shared" si="2" ref="B22:G22">B20/B21%</f>
        <v>4.785315082648018</v>
      </c>
      <c r="C22" s="14">
        <f t="shared" si="2"/>
        <v>4.5126592724399215</v>
      </c>
      <c r="D22" s="84">
        <f t="shared" si="2"/>
        <v>5.069600547557808</v>
      </c>
      <c r="E22" s="85">
        <f t="shared" si="2"/>
        <v>4.811032850085334</v>
      </c>
      <c r="F22" s="85">
        <f t="shared" si="2"/>
        <v>4.059079396054467</v>
      </c>
      <c r="G22" s="85">
        <f t="shared" si="2"/>
        <v>3.754584899692071</v>
      </c>
    </row>
    <row r="23" spans="1:7" ht="13.5" thickBot="1">
      <c r="A23" s="78" t="s">
        <v>34</v>
      </c>
      <c r="B23" s="11">
        <f aca="true" t="shared" si="3" ref="B23:G23">B20-B21</f>
        <v>-27855492630.940002</v>
      </c>
      <c r="C23" s="11">
        <f t="shared" si="3"/>
        <v>-34658678837.23</v>
      </c>
      <c r="D23" s="9">
        <f t="shared" si="3"/>
        <v>-42049319939.24</v>
      </c>
      <c r="E23" s="86">
        <f t="shared" si="3"/>
        <v>-48128342245.54</v>
      </c>
      <c r="F23" s="86">
        <f t="shared" si="3"/>
        <v>-62721654632.170906</v>
      </c>
      <c r="G23" s="86">
        <f t="shared" si="3"/>
        <v>-73495535993</v>
      </c>
    </row>
    <row r="24" spans="1:7" ht="15" thickBot="1" thickTop="1">
      <c r="A24" s="87" t="s">
        <v>35</v>
      </c>
      <c r="B24" s="88"/>
      <c r="C24" s="89">
        <f>(C20-B20)/C20%</f>
        <v>14.529016968864322</v>
      </c>
      <c r="D24" s="90">
        <f>(D20-C20)/D20%</f>
        <v>27.059062754221102</v>
      </c>
      <c r="E24" s="91">
        <f>(E20-D20)/E20%</f>
        <v>7.684463410417105</v>
      </c>
      <c r="F24" s="91">
        <f>(F20-E20)/F20%</f>
        <v>8.33333333333333</v>
      </c>
      <c r="G24" s="91">
        <f>(G20-F20)/G20%</f>
        <v>7.445331246587455</v>
      </c>
    </row>
  </sheetData>
  <sheetProtection/>
  <mergeCells count="1">
    <mergeCell ref="B1:F1"/>
  </mergeCells>
  <printOptions horizontalCentered="1" verticalCentered="1"/>
  <pageMargins left="0.21" right="0.27" top="0.5" bottom="0.28" header="0.23" footer="0.2"/>
  <pageSetup horizontalDpi="600" verticalDpi="600" orientation="landscape" paperSize="9" scale="17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ZANZIBAR REVENUE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Zanzibar Revenue Board-Actual Revenue Collections</dc:title>
  <dc:subject/>
  <dc:creator>ZRB IT DEPT</dc:creator>
  <cp:keywords/>
  <dc:description/>
  <cp:lastModifiedBy>Paultz</cp:lastModifiedBy>
  <cp:lastPrinted>2007-05-17T08:06:11Z</cp:lastPrinted>
  <dcterms:created xsi:type="dcterms:W3CDTF">2006-08-07T05:41:24Z</dcterms:created>
  <dcterms:modified xsi:type="dcterms:W3CDTF">2017-11-03T11:35:08Z</dcterms:modified>
  <cp:category/>
  <cp:version/>
  <cp:contentType/>
  <cp:contentStatus/>
</cp:coreProperties>
</file>